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0" yWindow="-120" windowWidth="28920" windowHeight="15840" activeTab="12"/>
  </bookViews>
  <sheets>
    <sheet name="Лот 1" sheetId="25" r:id="rId1"/>
    <sheet name="Лот 3" sheetId="23" r:id="rId2"/>
    <sheet name="Лот 4" sheetId="22" r:id="rId3"/>
    <sheet name="Лот 5" sheetId="21" r:id="rId4"/>
    <sheet name="Лот 6" sheetId="18" r:id="rId5"/>
    <sheet name="Лот 7" sheetId="17" r:id="rId6"/>
    <sheet name="Лот 8" sheetId="16" r:id="rId7"/>
    <sheet name="Лот 9" sheetId="15" r:id="rId8"/>
    <sheet name="Лот11" sheetId="11" r:id="rId9"/>
    <sheet name="лот 12" sheetId="27" r:id="rId10"/>
    <sheet name="лот 15" sheetId="31" r:id="rId11"/>
    <sheet name="лот 17" sheetId="36" r:id="rId12"/>
    <sheet name="лот 19" sheetId="38" r:id="rId13"/>
  </sheets>
  <definedNames>
    <definedName name="_xlnm.Print_Area" localSheetId="0">'Лот 1'!$A$1:$E$68</definedName>
    <definedName name="_xlnm.Print_Area" localSheetId="9">'лот 12'!$A$1:$E$12</definedName>
    <definedName name="_xlnm.Print_Area" localSheetId="10">'лот 15'!$A$1:$E$27</definedName>
    <definedName name="_xlnm.Print_Area" localSheetId="11">'лот 17'!$A$1:$E$28</definedName>
    <definedName name="_xlnm.Print_Area" localSheetId="1">'Лот 3'!$A$1:$E$28</definedName>
    <definedName name="_xlnm.Print_Area" localSheetId="2">'Лот 4'!$A$1:$E$28</definedName>
    <definedName name="_xlnm.Print_Area" localSheetId="3">'Лот 5'!$A$1:$E$38</definedName>
    <definedName name="_xlnm.Print_Area" localSheetId="4">'Лот 6'!$A$1:$E$40</definedName>
    <definedName name="_xlnm.Print_Area" localSheetId="6">'Лот 8'!$A$1:$U$50</definedName>
    <definedName name="_xlnm.Print_Area" localSheetId="7">'Лот 9'!$A$1:$U$28</definedName>
    <definedName name="_xlnm.Print_Area" localSheetId="8">Лот11!$A$1:$E$28</definedName>
    <definedName name="СУММ" localSheetId="0">#REF!</definedName>
    <definedName name="СУММ" localSheetId="1">#REF!</definedName>
    <definedName name="СУММ" localSheetId="2">#REF!</definedName>
    <definedName name="СУММ" localSheetId="3">#REF!</definedName>
    <definedName name="СУММ" localSheetId="4">#REF!</definedName>
    <definedName name="СУММ" localSheetId="5">#REF!</definedName>
    <definedName name="СУММ" localSheetId="6">#REF!</definedName>
    <definedName name="СУММ" localSheetId="7">#REF!</definedName>
    <definedName name="СУММ">#REF!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38" l="1"/>
  <c r="E25" i="23" l="1"/>
  <c r="E29" i="18" l="1"/>
  <c r="E18" i="18"/>
  <c r="E11" i="18"/>
  <c r="E36" i="18"/>
  <c r="E27" i="17" l="1"/>
  <c r="E22" i="17"/>
  <c r="E18" i="17"/>
  <c r="E38" i="17" l="1"/>
  <c r="E26" i="36" l="1"/>
  <c r="E9" i="11"/>
  <c r="E25" i="31" l="1"/>
  <c r="E7" i="27"/>
  <c r="E26" i="16"/>
  <c r="E6" i="16"/>
  <c r="E14" i="21"/>
  <c r="E23" i="21"/>
  <c r="E20" i="21"/>
  <c r="E27" i="21"/>
  <c r="E22" i="21"/>
  <c r="E14" i="11"/>
  <c r="E65" i="25" l="1"/>
  <c r="E25" i="11"/>
  <c r="E47" i="16"/>
  <c r="E26" i="22"/>
  <c r="E26" i="15"/>
  <c r="E35" i="21"/>
</calcChain>
</file>

<file path=xl/sharedStrings.xml><?xml version="1.0" encoding="utf-8"?>
<sst xmlns="http://schemas.openxmlformats.org/spreadsheetml/2006/main" count="784" uniqueCount="363">
  <si>
    <t>кг</t>
  </si>
  <si>
    <t>Творог 9%</t>
  </si>
  <si>
    <t>Творог 5%</t>
  </si>
  <si>
    <t>Лайм</t>
  </si>
  <si>
    <t>Мандарин</t>
  </si>
  <si>
    <t>Апельсины</t>
  </si>
  <si>
    <t xml:space="preserve">Лимон </t>
  </si>
  <si>
    <t>Грибы шампиньоны</t>
  </si>
  <si>
    <t>Капуста свежая</t>
  </si>
  <si>
    <t>Капуста цветная</t>
  </si>
  <si>
    <t>Капуста Пекинская.</t>
  </si>
  <si>
    <t>Картофель</t>
  </si>
  <si>
    <t>Лук зелёный</t>
  </si>
  <si>
    <t>Лук репчатый</t>
  </si>
  <si>
    <t>Лук сладкий</t>
  </si>
  <si>
    <t>Морковь свежая</t>
  </si>
  <si>
    <t>Ядро грецкого ореха</t>
  </si>
  <si>
    <t>Свекла свежая</t>
  </si>
  <si>
    <t xml:space="preserve">Тыква </t>
  </si>
  <si>
    <t>Шпинат</t>
  </si>
  <si>
    <t xml:space="preserve">Щавель </t>
  </si>
  <si>
    <t>Чеснок</t>
  </si>
  <si>
    <t>Изюм</t>
  </si>
  <si>
    <t>Курага</t>
  </si>
  <si>
    <t>Сухофрукты</t>
  </si>
  <si>
    <t>Чернослив сушёный</t>
  </si>
  <si>
    <t>Шиповник сухой</t>
  </si>
  <si>
    <t>Виноград</t>
  </si>
  <si>
    <t>Банан свежий</t>
  </si>
  <si>
    <t>Уксус бальзамический</t>
  </si>
  <si>
    <t>Киви</t>
  </si>
  <si>
    <t xml:space="preserve">Колбаса сырокопчёная-полусухая </t>
  </si>
  <si>
    <t>Пера испанская с вином, с/к,полусухая,в/у</t>
  </si>
  <si>
    <t>Салями ,с/к,п/сух</t>
  </si>
  <si>
    <t>Бекон с/к</t>
  </si>
  <si>
    <t>Сосиски "Мусульманские"</t>
  </si>
  <si>
    <t>Сыр Брынза 45%</t>
  </si>
  <si>
    <t>л</t>
  </si>
  <si>
    <t>Молоко п/е 2.5 %</t>
  </si>
  <si>
    <t>Молоко п/е 3.2 %</t>
  </si>
  <si>
    <t>Сметана 15%</t>
  </si>
  <si>
    <t>Сметана 20%</t>
  </si>
  <si>
    <t>Кефир 2.5%</t>
  </si>
  <si>
    <t>Яблоко свежее</t>
  </si>
  <si>
    <t>Сок т/п 0.2 л ГОСТ 32103-2013</t>
  </si>
  <si>
    <t>Сок фруктовый ГОСТ 32103-2013</t>
  </si>
  <si>
    <t>Сок томатный ГОСТ 32103-2013</t>
  </si>
  <si>
    <t>Уксус 9% ГОСТу Р 56968-2016</t>
  </si>
  <si>
    <t>Мясо кролика (тушка). ГОСТ 27747-2016</t>
  </si>
  <si>
    <t>Язык говяжий замороженный. ГОСТ 32244-2013</t>
  </si>
  <si>
    <t>Сало-шпиг.ГОСТ Р 55485-2013</t>
  </si>
  <si>
    <t>Сало (для засолки).ГОСТ Р 55485-2013</t>
  </si>
  <si>
    <t>Консервы молочные.Молоко и сливки сгущённые с сахаром.ГОСТ 32260-2013</t>
  </si>
  <si>
    <t xml:space="preserve">Сыр "Российский" 50% </t>
  </si>
  <si>
    <t>Перец черный молотый.ГОСТ 29050-91</t>
  </si>
  <si>
    <t>Пшено шлифованное.Сорт высший.ТМ"Золотое зёрнышко","Рушаль".ГОСТ 572-2016</t>
  </si>
  <si>
    <t>Сода.ГОСТ 32802-2014</t>
  </si>
  <si>
    <t>Соль поваренная пищевая."Экстра" высший сорт.ГОСТ Р 51574-2000</t>
  </si>
  <si>
    <t>Специи в ассортименте .ГОСТ 28750-90</t>
  </si>
  <si>
    <t>Сухари панировочные  ГОСТ 28402-89</t>
  </si>
  <si>
    <t>Фасоль в/с ГОСТ 7758-2020</t>
  </si>
  <si>
    <t>Лавровый лист.ГОСТ 17594-81</t>
  </si>
  <si>
    <t>Нут.Ядрица.Сорт высший.ГОСТ 8758-76</t>
  </si>
  <si>
    <t>Кунжут.ГОСТ 1129-2013</t>
  </si>
  <si>
    <t>Мука пшеничная в/с общего назначения.Тип М 45-23 либо хлебопнкарная.Сорт Экстра.ГОСТ 26574-2017</t>
  </si>
  <si>
    <t>Перец красный молотый.ГОСТ 29053-91</t>
  </si>
  <si>
    <t>Перец чёрный целый(горошком ).ГОСТ 29050-91</t>
  </si>
  <si>
    <t>Дрожжи сушёные в/с,хлебопекарские. ГОСТ 54845-2011</t>
  </si>
  <si>
    <t>Корица.Пряности.ГОСТ 29049-91</t>
  </si>
  <si>
    <t>Крахмал картофельный.Сорт экстра, высший.ГОСТ Р 538762010</t>
  </si>
  <si>
    <t>Желатин. ГОСТ 11293-2017</t>
  </si>
  <si>
    <t>Ванилин,ванильный сахар.ГОСТ 16599-71</t>
  </si>
  <si>
    <t>Сахарная пудра.ГОСТ 33222-2015</t>
  </si>
  <si>
    <t>Сахар, в/с.ГОСТ 33222-2015</t>
  </si>
  <si>
    <t>Лимонная кислота.ГОСТ 908-2004</t>
  </si>
  <si>
    <t>Мак пищевой.ГОСТ 52533-2006</t>
  </si>
  <si>
    <t>Горбуша свежемороженная.Потрашённая.Без головы.Первый сорт.ГОСТ 32366-2013</t>
  </si>
  <si>
    <t>Икра лососёвая зернистая.ГОСТ 18173-2004</t>
  </si>
  <si>
    <t>Тушка кальмара свежемороженная. ГОСТ 20414-2011</t>
  </si>
  <si>
    <t>Крабовые палочки.ГОСТ 34432-2018</t>
  </si>
  <si>
    <t>Мясо мидий варёно-мороженое.ГОСТ 32005-2012</t>
  </si>
  <si>
    <t>Морской коктейль с/м 5 компонентов без панцирей.ГОСТ 32366-2013</t>
  </si>
  <si>
    <t>Барабуля мороженная.ГОСТ 32366-2013</t>
  </si>
  <si>
    <t>Пангасиус филе.ГОСТ 3948-2016</t>
  </si>
  <si>
    <t>Скумбрия с/м с/г.ГОСТ Р 51493-99 либо ГОСТ 32366-2013</t>
  </si>
  <si>
    <t>Треска с/м потрашённая б/г.Сорт первый.ГОСТ 32366-2013</t>
  </si>
  <si>
    <t>Креветки с/м.Варёно-мороженная с хвостом.ГОСТ 20845-2022</t>
  </si>
  <si>
    <t>Консервы из печени трески.ГОСТ 13272-2009</t>
  </si>
  <si>
    <t>№ п/п</t>
  </si>
  <si>
    <t>Наименование товара  и его характеристики</t>
  </si>
  <si>
    <t>Ед. изм</t>
  </si>
  <si>
    <t>Необходимые требования</t>
  </si>
  <si>
    <t>Объем закупки в ед. изм.</t>
  </si>
  <si>
    <t>Итого</t>
  </si>
  <si>
    <t>кг (л)</t>
  </si>
  <si>
    <t>Соответствие ГОСТам.                                                                                                                                                                                                                                                                                                         Участник должен предложить товар, соответствующий требованиям, указанным в таблице, в том числе указанным товарным знакам, фирменным наименованиям и наименованиям производителей или аналог</t>
  </si>
  <si>
    <t>кг (шт)</t>
  </si>
  <si>
    <t>Соответствие ГОСТам Р 56827-2015, 32856-2014, Р 51809-2001, Р 54683-2011, Р 54683-2011. Качество и безопасность продуктов подтверждена сан-эпидемиологическими заключениями, ветеринарными свидетельствами , сертификатами соответствия, декларациями о  соответствии, удостоверениями качества.</t>
  </si>
  <si>
    <t xml:space="preserve">кг </t>
  </si>
  <si>
    <t>Соответствие ГОСТам.                                                                                                                                                                                                                                                                                                        Участник должен предложить товар, соответствующий требованиям, указанным в таблице, в том числе указанным товарным знакам, фирменным наименованиям и наименованиям производителей или аналог</t>
  </si>
  <si>
    <t>Соответствие ГОСТам.                                                                                                                                                                                                                                                                                                        Участник должен предложить товар, соответствующий требованиям, указанным в таблице, в том числе указанным товарным знакам, фирменным наименованиям и наименованиям производителей или аналог. Качество и безопасность продуктов подтверждена сан-эпидемиологическими заключениями, ветеринарными свидетельствами , сертификатами соответствия, декларациями о  соответствии, удостоверениями качества.</t>
  </si>
  <si>
    <t>Соответствие ГОСТам.                                                                                                                                                                                                                                                                                                        Качество и безопасность продуктов подтверждена сан-эпидемиологическими заключениями, ветеринарными свидетельствами , сертификатами соответствия, декларациями о  соответствии, удостоверениями качества.</t>
  </si>
  <si>
    <t>л (кг)</t>
  </si>
  <si>
    <t>Соответствие ГОСТам.                                                                                                                                                                                                                                                                                                     Участник должен предложить товар, соответствующий требованиям, указанным в таблице, в том числе указанным товарным знакам, фирменным наименованиям и наименованиям производителей или аналог.</t>
  </si>
  <si>
    <t>Соответствие ГОСТам.                                                                                                                                                                                                                                                                                                        Участник должен предложить товар, соответствующий требованиям, указанным в таблице, в том числе указанным товарным знакам, фирменным наименованиям и наименованиям производителей или аналог.</t>
  </si>
  <si>
    <t xml:space="preserve">Батон </t>
  </si>
  <si>
    <t xml:space="preserve">Батон нарезанный </t>
  </si>
  <si>
    <t xml:space="preserve">Хлеб тостерный нарез  </t>
  </si>
  <si>
    <t>Хлеб "Горчичный" нарез.</t>
  </si>
  <si>
    <t xml:space="preserve">Батон Багет в/с  </t>
  </si>
  <si>
    <t xml:space="preserve">Хлеб "Бородинский"  </t>
  </si>
  <si>
    <t xml:space="preserve">Хлеб "Покровский заварной"  </t>
  </si>
  <si>
    <t xml:space="preserve">Хлеб "Формовой" пшен.1 с </t>
  </si>
  <si>
    <t xml:space="preserve">Хлеб "Зимневский" </t>
  </si>
  <si>
    <t xml:space="preserve">Хлебец заварной  </t>
  </si>
  <si>
    <t xml:space="preserve">Круассаны в ассортименте  </t>
  </si>
  <si>
    <t xml:space="preserve">Булочки с фруктовой начинкой в ассортименте </t>
  </si>
  <si>
    <t xml:space="preserve">Соответствие ГОСТам 58233-2018, 2077-2023, 52462-2025, Р 58233-2018, 27842-88, 31807-2018, 31805-2018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</si>
  <si>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Сайда тушка с/м,б/г.ГОСТ 32366-2013</t>
  </si>
  <si>
    <t>Грудинка с/к</t>
  </si>
  <si>
    <t>Кижуч с/м б/г. Сорт первый.ГОСТ 32366-2013</t>
  </si>
  <si>
    <t>Форель с/м б/г. Сорт первый.ГОСТ 2366-2013</t>
  </si>
  <si>
    <t>Филе тунца с/м ГОСТ 3948-2016</t>
  </si>
  <si>
    <t>Филе минтая с/м ГОСТ 3948-2016</t>
  </si>
  <si>
    <t>Филе палтуса с/м ГОСТ 3948-2016</t>
  </si>
  <si>
    <t>Сахар в стиках (дорожный) 5 гр в/с.ГОСТ 33222-2015</t>
  </si>
  <si>
    <t>ЛОТ МЯСО № 6</t>
  </si>
  <si>
    <t>ЛОТ РЫБА,РЫБНАЯ ПРОДУКЦИЯ И МОРЕПРОДУКТЫ № 7</t>
  </si>
  <si>
    <t>ЛОТ ЯЙЦО № 12</t>
  </si>
  <si>
    <t>Соответствие ГОСТам.</t>
  </si>
  <si>
    <t>Яйцо С 1. ГОСТ 31654-2012</t>
  </si>
  <si>
    <t>Яйцо перепелиное. ГОСТ 31655-2021</t>
  </si>
  <si>
    <t xml:space="preserve">Соответствие ГОСТам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</si>
  <si>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Огурец тепличный</t>
  </si>
  <si>
    <t>Перец болгарский тепличный</t>
  </si>
  <si>
    <t xml:space="preserve">Помидор свежие </t>
  </si>
  <si>
    <t>Кабачки тепличные</t>
  </si>
  <si>
    <t>Баклажаны тепличные</t>
  </si>
  <si>
    <t xml:space="preserve">Гранат </t>
  </si>
  <si>
    <t>Салаты свежие: Айсберг, Лолло-Росо, Лолло-Бьендо, Фризе,Романо.</t>
  </si>
  <si>
    <t>ЛОТ Хлеб и хлебобулочные изделия № 11</t>
  </si>
  <si>
    <t xml:space="preserve">Начальная (максимальная) цена лота </t>
  </si>
  <si>
    <t>Итого:</t>
  </si>
  <si>
    <t xml:space="preserve">Итого: </t>
  </si>
  <si>
    <t>Начальная (максимальная) цена лота:</t>
  </si>
  <si>
    <t>Начальная (максимальная) цена:</t>
  </si>
  <si>
    <t>Начальная (максимальная) цена</t>
  </si>
  <si>
    <t xml:space="preserve">ЛОТ  №3 МОЛОКО И МОЛОЧНАЯ ПРОДУКЦИЯ </t>
  </si>
  <si>
    <t xml:space="preserve">ЛОТ №1 БАКАЛЕЯ </t>
  </si>
  <si>
    <t xml:space="preserve">ЛОТ №5 МЯСНЫЕ И КОЛБАСНЫЕ ИЗДЕЛИЯ </t>
  </si>
  <si>
    <t xml:space="preserve">ЛОТ №4 МОЛОЧНО - ЖИРОВАЯ ПРОДУКЦИЯ </t>
  </si>
  <si>
    <t>Макаронные изделия в ассортименте(цветные) ГОСТ 31743-2017,ТУ</t>
  </si>
  <si>
    <t>Зира.Высший сорт.ТУ</t>
  </si>
  <si>
    <t>Бадьян.Высший сорт.ТУ</t>
  </si>
  <si>
    <t>Булгур.Высший сорт.ТУ</t>
  </si>
  <si>
    <t>Гречневая лапша.Высший сорт.ТУ</t>
  </si>
  <si>
    <t>Фунчоза.Высший сорт.ТУ</t>
  </si>
  <si>
    <t>Макаронные изделия в ассортименте.Твёрдый сорт. ГОСТ 31743-2017</t>
  </si>
  <si>
    <t>Чечевица зелёная/жёлтая ГОСТ 8758-76</t>
  </si>
  <si>
    <t>Бульон сухой в ассортименте.ТУ</t>
  </si>
  <si>
    <t>Масло рафинированное дезодорированное,масло нерафинированное.Высший сорт.ГОСТ 1129-2023</t>
  </si>
  <si>
    <t>Геркулес (хлопья овсяные) в/с.ГОСТ 21149-2022</t>
  </si>
  <si>
    <t>Горох, в/с.ГОСТ 6201-2020</t>
  </si>
  <si>
    <t>Крупа ячневая"Артек" в/с.ГОСТ 276-2021</t>
  </si>
  <si>
    <t>Крупа гречневая в/с.Ядрица. ГОСТ Р 5550-2021</t>
  </si>
  <si>
    <t>Крупа рисовая в/с (пропареныый длинозёрный)</t>
  </si>
  <si>
    <t xml:space="preserve">ЛОТ №15  ЧАЙ,КОФЕ,КОФЕЙНЫЕ НАПИТКИ </t>
  </si>
  <si>
    <t>Сливки сухие для автоматической кофемашины</t>
  </si>
  <si>
    <t>Смесь сухая для автоматической кофемашины шоколад</t>
  </si>
  <si>
    <t>Смесь сухая для автоматической кофемашины ваниль(капучино)</t>
  </si>
  <si>
    <t>Чай пакетированный чёрный/зелёный.Высший сорт.</t>
  </si>
  <si>
    <t>Чай травяной весовой.ТУ.</t>
  </si>
  <si>
    <t>Кофе растворимый.Высший сорт.</t>
  </si>
  <si>
    <t>Кофе зерновой.Высший сорт.</t>
  </si>
  <si>
    <t xml:space="preserve">Йогурт 2.5% </t>
  </si>
  <si>
    <t>Сырок плавленный</t>
  </si>
  <si>
    <t>Ряженка 3,2%</t>
  </si>
  <si>
    <t>Масло сливочное 72,5% весовое</t>
  </si>
  <si>
    <t>Сливки питьевые  т/пак 33 %.ГОСТ 31688-2012</t>
  </si>
  <si>
    <t>Масло сладкосливочное резанное в пачках.</t>
  </si>
  <si>
    <t>Молоко 2.5%  пл.или ТП</t>
  </si>
  <si>
    <t>Молоко 3.2 % пл.или ТП</t>
  </si>
  <si>
    <t>Масло сливочное 82.5%</t>
  </si>
  <si>
    <t>Соответствие ГОСТам.                                                                                                                                                                                                                                                                                                     Участник должен предложить товар, соответствующий требованиям, указанным в таблице, в том числе указанным товарным знакам, фирменным наименованиям и наименованиям производителей или аналог.В обязательном порядке предоставляется требуемое необходимое оборудование.</t>
  </si>
  <si>
    <t>Сарделька 1 сорт свинина/курица</t>
  </si>
  <si>
    <t>Вырезка говяжья. .ГОСТ 33818-2016</t>
  </si>
  <si>
    <t>Говядина 1 сорт. .ГОСТ Р 54704-2011</t>
  </si>
  <si>
    <t>Говядина.ГОСТ31797-2012</t>
  </si>
  <si>
    <t>Говядина мякоть, лопатка,грудинка. ".ГОСТ 31797-2012</t>
  </si>
  <si>
    <t>Говядина котлетное мясо. ГОСТ Р 54754-2011</t>
  </si>
  <si>
    <t>Свинина котлетное мясо.. ГОСТ Р 54754-2011</t>
  </si>
  <si>
    <t>Печень говяжья свежемороженная.ГОСТ 32244-2013</t>
  </si>
  <si>
    <t>Свинина шея.ГОСТ 31778-2012</t>
  </si>
  <si>
    <t>Рулька свиная.ГОСТ  Р 51074-2003</t>
  </si>
  <si>
    <t>Свиные рёбра.в.с.ГОСТ Р 51074-2003</t>
  </si>
  <si>
    <t>Окорок свиной..ГОСТ Р 51074-2003</t>
  </si>
  <si>
    <t>Свинно-поясничный отруб свинины бескостный,замороженный.ГОСТ 31778-2012</t>
  </si>
  <si>
    <t>Мясо перепелов (тушка).Сорт первый..ГОСТ Р 54673-2011</t>
  </si>
  <si>
    <t>Цыплята-бройлер,тушки кур потрашённые замороженные.Сорт первый..ГОСТ 31962-2013</t>
  </si>
  <si>
    <t>Бедро куриное замороженное .ГОСТ 31962-2013</t>
  </si>
  <si>
    <t>Печень куриная свежемороженная  ГОСТ  Р 31657-2012</t>
  </si>
  <si>
    <t>Филе индейки свежемороженное. ГОСТ 314732012</t>
  </si>
  <si>
    <t>Говядина 1 категории..ГОСТ31797-2012</t>
  </si>
  <si>
    <t>Вырезка свиная. ГОСТ 33818-2016</t>
  </si>
  <si>
    <t>Филе горбуши с.м. ГОСТ 3948-2016</t>
  </si>
  <si>
    <t>Мойва с.м. ГОСТ 2366-2013</t>
  </si>
  <si>
    <t>Ставрида с.м ГОСТ 32366-2013</t>
  </si>
  <si>
    <t>Редька чёрная/белая</t>
  </si>
  <si>
    <t>Зелень,укроп,петрушка,кинза,базилик,мята</t>
  </si>
  <si>
    <t xml:space="preserve">Соус бальзамик </t>
  </si>
  <si>
    <t>Соус ткемали</t>
  </si>
  <si>
    <t>Соус свитчили</t>
  </si>
  <si>
    <t>Соус сацибелли</t>
  </si>
  <si>
    <t>Помидор Черри</t>
  </si>
  <si>
    <t>Зелёный горошек консервированный.Сорт высший, ГОСТ Р 54050-20 / ГОСТ 34112-2017</t>
  </si>
  <si>
    <t>Аджика..ГОСТ Р 50903-96</t>
  </si>
  <si>
    <t>Ананас консервированный.</t>
  </si>
  <si>
    <t>Горчица пищевая готовая. . РСТ РСФСР 253-87</t>
  </si>
  <si>
    <t xml:space="preserve"> Хрен соус.Соус острый.".ГОСТ Р 56557-2015</t>
  </si>
  <si>
    <t>Икра кабачковая ГОСТ 2654-2017</t>
  </si>
  <si>
    <t>Оливки ГОСТ Р 55464-2013</t>
  </si>
  <si>
    <t>Томатная паста.Категории "экстра". . ГОСТ 3343-2017</t>
  </si>
  <si>
    <t>Морковь по-корейски</t>
  </si>
  <si>
    <t>шт.</t>
  </si>
  <si>
    <t>Сардельки говяжьи.ГОСТ 23670-2019 ктг.А</t>
  </si>
  <si>
    <t xml:space="preserve">Ветчина из индейки </t>
  </si>
  <si>
    <t>Рулет из мяса птицы,ТМ Мясницкий ряд</t>
  </si>
  <si>
    <t>Сало солёное "по-Белорусски"</t>
  </si>
  <si>
    <t>Тесто слоёное пресное в.с.</t>
  </si>
  <si>
    <t xml:space="preserve">Булочка для хот-дога </t>
  </si>
  <si>
    <t>Пирожное "Лесная полянка"</t>
  </si>
  <si>
    <t>Печенье овсяное</t>
  </si>
  <si>
    <t>Пряники весовые</t>
  </si>
  <si>
    <t>Торт Прага</t>
  </si>
  <si>
    <t>Торт Камелия</t>
  </si>
  <si>
    <t>Ролл Крымский</t>
  </si>
  <si>
    <t>Рулетики с корицей</t>
  </si>
  <si>
    <t xml:space="preserve">Слива </t>
  </si>
  <si>
    <t>Груша</t>
  </si>
  <si>
    <t>Начальная(максимальная) цена</t>
  </si>
  <si>
    <t xml:space="preserve">Соответствие ГОСТам,ТУ.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</si>
  <si>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Арбуз мочёный бочковой </t>
  </si>
  <si>
    <t>Голубцы по-корейски</t>
  </si>
  <si>
    <t>Капуста квашенная</t>
  </si>
  <si>
    <t>Лепестки капусты по-корейски</t>
  </si>
  <si>
    <t>Морская капуста маринованная</t>
  </si>
  <si>
    <t>Огурцы бочковые</t>
  </si>
  <si>
    <t>Перец лечо по-корейски</t>
  </si>
  <si>
    <t>Помидор зелёный резаный</t>
  </si>
  <si>
    <t>Помидор зелёный целый бочковой</t>
  </si>
  <si>
    <t>Слива маринованная</t>
  </si>
  <si>
    <t>Спаржа по-корейски</t>
  </si>
  <si>
    <t>Помидор красный черри маринованный</t>
  </si>
  <si>
    <t>Помидор красный маринованный</t>
  </si>
  <si>
    <t>Чим-чи</t>
  </si>
  <si>
    <t>Салат Провансаль</t>
  </si>
  <si>
    <t>Огурцы корнишоны маринованные</t>
  </si>
  <si>
    <t>Грибы вешенка маринованные</t>
  </si>
  <si>
    <t xml:space="preserve">Перец острый стручковый мочёный </t>
  </si>
  <si>
    <t>СОЛЕНЬЯ/МАРИНОВАНИЕ №17</t>
  </si>
  <si>
    <t>Баклажан маринованный резанный с овощами и чесноком</t>
  </si>
  <si>
    <t>Чай травяной в инд.саше пакетированный</t>
  </si>
  <si>
    <t>Камбала глос с.м. ГОСТ 32366-2013</t>
  </si>
  <si>
    <t>Камбала азовская 0,6-1кг с.м. ГОСТ 32366-2013</t>
  </si>
  <si>
    <t>Филе хека с.м. ГОСТ 32366-2013</t>
  </si>
  <si>
    <t>Филе сельди с.м. ГОСТ 32366-2013</t>
  </si>
  <si>
    <t>Филе морской язык с.м. ГОСТ 32366-2013</t>
  </si>
  <si>
    <t>Навага тушка с.м. ГОСТ 32366-2013</t>
  </si>
  <si>
    <t>Пиламида с.м. ГОСТ 32366-2013</t>
  </si>
  <si>
    <t>Лосось с/м потрошёная с головой ГОСТ 2366-2013</t>
  </si>
  <si>
    <t>Минтай с/м потрошённый б/г.Сорт первый. ГОСТ 32366-2013</t>
  </si>
  <si>
    <t>Хек с/м потрошённый б/г.Сорт первый.Р/р 25-35 см.ГОСТ 32366-2013</t>
  </si>
  <si>
    <t>Смарида(окунь) крупный с.м. ГОСТ 32366-2013</t>
  </si>
  <si>
    <t>Окунь  красный с/м.ГОСТ 32366-2013</t>
  </si>
  <si>
    <t>Мидии в ракушке с.м. ТУ</t>
  </si>
  <si>
    <t>Калкан 2+ с.м. ГОСТ 32366-2013</t>
  </si>
  <si>
    <t>Баранина с.м. (задняя нога) первая категория.ГОСТ 31777-2112</t>
  </si>
  <si>
    <t xml:space="preserve">Жилка говяжья с.м. ТУ. </t>
  </si>
  <si>
    <t>Свинина без кости 1 сорт (лопатка).  ГОСТ 31778-2012</t>
  </si>
  <si>
    <t>Грудка куриная без кости. . ГОСТ 31962-2013</t>
  </si>
  <si>
    <t>Тушка утки .ГОСТ 31990-2012</t>
  </si>
  <si>
    <t>Сердце куриное ТУ</t>
  </si>
  <si>
    <t>Желудок куриный ТУ</t>
  </si>
  <si>
    <t>Филе окорочка без кости ТУ</t>
  </si>
  <si>
    <t>Маргарин монолит вес.</t>
  </si>
  <si>
    <t>Маргарин для слоёного теста</t>
  </si>
  <si>
    <t>Айран 0,5%</t>
  </si>
  <si>
    <t>Сырок глазир.(ассортимент) 40гр</t>
  </si>
  <si>
    <t>ЛОТ СВЕЖИЕ ОВОЩИ.ФРУКТЫ № 8</t>
  </si>
  <si>
    <t xml:space="preserve">Бастурма восточная с.к. </t>
  </si>
  <si>
    <t>Сосиски Оригинальные 1 сорт</t>
  </si>
  <si>
    <t>Колбаса балыковая в/к</t>
  </si>
  <si>
    <t>Грудинка Люкс в/к,в/у</t>
  </si>
  <si>
    <t>Сардельки с сыром СТО/ТУ</t>
  </si>
  <si>
    <t>Сардельки из филе курицы</t>
  </si>
  <si>
    <t>Сарделька свиная ГОСТ</t>
  </si>
  <si>
    <t>Паштет печёночный ассортимент инд.уп.100-175гр ГОСТ 12318-91</t>
  </si>
  <si>
    <t>Рулет куриный в фольге охл.</t>
  </si>
  <si>
    <t xml:space="preserve">Колбаски для жарки и гриля Шашлычные в.к. </t>
  </si>
  <si>
    <t>Вареники с творогом вес.</t>
  </si>
  <si>
    <t>Блины с курицей см</t>
  </si>
  <si>
    <t xml:space="preserve">Блины с мясом </t>
  </si>
  <si>
    <t>Блины с творогом см</t>
  </si>
  <si>
    <t>Нагетсы куриные Беларусь</t>
  </si>
  <si>
    <t>Вареники с картофелем</t>
  </si>
  <si>
    <t>Сливки питьевые  т/пак 20-22 %.ГОСТ 31688-2012</t>
  </si>
  <si>
    <t>Сыр плавленый, порционный брикет .ГОСТ 31690-2013</t>
  </si>
  <si>
    <t xml:space="preserve">Сырный продукт Топлёное молоко 50% </t>
  </si>
  <si>
    <t xml:space="preserve">Сыр Крем-Чиз </t>
  </si>
  <si>
    <t>Безлактозное молоко 1,8-3,6%</t>
  </si>
  <si>
    <t xml:space="preserve">Сыр Адыгейский </t>
  </si>
  <si>
    <t>Сыр с голубой плесенью от 50%</t>
  </si>
  <si>
    <t>Сыр Сулугуни</t>
  </si>
  <si>
    <t>Сыр "Фета"</t>
  </si>
  <si>
    <t>Сыр "Лисичка" с жарен.грибами и луком</t>
  </si>
  <si>
    <t xml:space="preserve">Крем сливочный 33% стер. </t>
  </si>
  <si>
    <t xml:space="preserve">Сыр плавленный ванна ассортимент </t>
  </si>
  <si>
    <t>Сыр с пажитником</t>
  </si>
  <si>
    <t>Сыр Чеддер от 50%</t>
  </si>
  <si>
    <t xml:space="preserve">Напиток молочный кофе Брейк ассортимет </t>
  </si>
  <si>
    <t>Спагетти из бурового риса с амарантом и киноа и безглютеновые ассортимент</t>
  </si>
  <si>
    <t>Масло оливковое нерафинированное стекло</t>
  </si>
  <si>
    <t>Сахар тростниовый коричневый 370</t>
  </si>
  <si>
    <t xml:space="preserve">Уксус яблочный нефильтрованный </t>
  </si>
  <si>
    <t>Тунец в сс конс.</t>
  </si>
  <si>
    <t>Консервы рыбные ключ"(Шпроты копчёные в дров.печи ".консервированные.ГОСТ 13865-2000</t>
  </si>
  <si>
    <t>Консервы рыбные (сардина,сайра,горбуша,скумбрия) "ключ ".ГОСТ 7454-2007</t>
  </si>
  <si>
    <t>Приправа ассортимент (мясо,рыба,плов,суп,универсальная)</t>
  </si>
  <si>
    <t>Чай Гринфилд ассортимент черн и зелён.</t>
  </si>
  <si>
    <t>Масло грецкого ореха нерафин.</t>
  </si>
  <si>
    <t xml:space="preserve">Масло тыквенное нерафинированное </t>
  </si>
  <si>
    <t xml:space="preserve">Грейпфрут </t>
  </si>
  <si>
    <t xml:space="preserve">Хурма </t>
  </si>
  <si>
    <t>ЛОТ полуфабрикаты №19</t>
  </si>
  <si>
    <t xml:space="preserve">ЛОТ №9 КОНСЕРВАЦИЯ, СОУСЫ И СОКИ (пакетированные длительного хранения) </t>
  </si>
  <si>
    <t>Приложение №1 к Техническому заданию на открытый конкурс по закупке продуктов питания в период с 01.11.2026 по 30.04.2027.</t>
  </si>
  <si>
    <t>Говядина тушёная высший сорт (консерва)</t>
  </si>
  <si>
    <t>Индейка ж.б.  (консерва)</t>
  </si>
  <si>
    <t>Фарш обжар.ж.б. для макарон  (консерва)</t>
  </si>
  <si>
    <t>Начальник пищеблока</t>
  </si>
  <si>
    <t>М.А. Браун</t>
  </si>
  <si>
    <t>Какао порошок.ТМ"Золотой ярлык",Нестле" или аналог.ГОСТ 108-2014</t>
  </si>
  <si>
    <t>Крупа кукурузная в/с.ТМ"Рушаль","Золотое зёрнышко" или аналог .ГОСТ 6002-2022</t>
  </si>
  <si>
    <t>Крупа манная.Марка М. ТМ "Рушаль","Золотое зёрнышко" или  аналог. ГОСТ 7022-2019</t>
  </si>
  <si>
    <t>Крупа перловая в/с.ТМ "Рушаль","Золотое зёрнышко" или аналог.ГОСТ 5784-2022</t>
  </si>
  <si>
    <t>Крупа ячневая в/с.ТМ "Рушаль","Золотое зёрнышко" или аналог.ГОСТ 5784-2022</t>
  </si>
  <si>
    <t>Крупа рисовая в/с (рис шлифованный).ТМ"Золотое зёрнышко","Рушаль" или аналог.ГОСТ 6292-93</t>
  </si>
  <si>
    <t>Хлопья кукурузные .ТМ"Любятово","ОГО" или аналог. ГОСТ 50365-92</t>
  </si>
  <si>
    <t xml:space="preserve">18 556 256,25 </t>
  </si>
  <si>
    <t xml:space="preserve">15 197 100,00 </t>
  </si>
  <si>
    <t>Колбаски полукопченые ,ТМ Мясницкий ряд или аналог, ГОСТ 31785-2012/СТО</t>
  </si>
  <si>
    <t>Сосиски говяжьи кат.А  ТМ Гостинный Ряд или аналог</t>
  </si>
  <si>
    <t>Сосиски Детские ТМ Гостинный Ряд или аналог</t>
  </si>
  <si>
    <t>Говядина домашнего копчения в.у. Рузком или аналог</t>
  </si>
  <si>
    <t>Колбаса варёная п/а категория А,"Докторская" ТМ Гостинный Ряд или аналог</t>
  </si>
  <si>
    <t>Колбаса п/к "Говяжья" Гостинный Ряд или аналог</t>
  </si>
  <si>
    <t>Колбаса Сервелат московский,ТМ Мясницкий ряд/Гостинный ряд  или аналог</t>
  </si>
  <si>
    <t>Ветчина Классная п/а .ГОСТ Р 54753-2011/ТУ ТМ Гостинный Ряд или аналог</t>
  </si>
  <si>
    <t>Сырный продукт Гауда ТМ "Премьер -Министр" или аналог (Беларусь)</t>
  </si>
  <si>
    <t>Кукуруза сахарная.Консервированная.Сорт высший.ТМ "Практик","Балтимор","Овощной край","ЭКО" или аналог. ГОСТ 34114-2017</t>
  </si>
  <si>
    <t>Пельмени "Настоящие" ручная лепка</t>
  </si>
  <si>
    <t>Пельмени "Сибирские" с курицей</t>
  </si>
  <si>
    <t xml:space="preserve">Пельмени "Ялтинские" вес. /малыши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</si>
</sst>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b/>
      <sz val="12"/>
      <color rgb="FF2222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4" fillId="0" borderId="0" xfId="0" applyFont="1"/>
    <xf numFmtId="2" fontId="4" fillId="0" borderId="1" xfId="0" applyNumberFormat="1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3" fontId="1" fillId="0" borderId="3" xfId="0" applyNumberFormat="1" applyFont="1" applyBorder="1" applyAlignment="1">
      <alignment wrapText="1"/>
    </xf>
    <xf numFmtId="2" fontId="4" fillId="0" borderId="3" xfId="0" applyNumberFormat="1" applyFont="1" applyBorder="1"/>
    <xf numFmtId="0" fontId="4" fillId="0" borderId="1" xfId="0" applyFont="1" applyBorder="1"/>
    <xf numFmtId="3" fontId="2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wrapText="1"/>
    </xf>
    <xf numFmtId="0" fontId="1" fillId="0" borderId="4" xfId="0" applyFont="1" applyBorder="1" applyAlignment="1">
      <alignment wrapText="1"/>
    </xf>
    <xf numFmtId="3" fontId="1" fillId="0" borderId="1" xfId="0" applyNumberFormat="1" applyFont="1" applyBorder="1" applyAlignment="1">
      <alignment horizontal="right" wrapText="1"/>
    </xf>
    <xf numFmtId="0" fontId="0" fillId="0" borderId="0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0" xfId="0" applyFont="1" applyFill="1"/>
    <xf numFmtId="3" fontId="2" fillId="0" borderId="1" xfId="0" applyNumberFormat="1" applyFont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/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1" xfId="0" applyBorder="1"/>
    <xf numFmtId="4" fontId="3" fillId="0" borderId="0" xfId="0" applyNumberFormat="1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 applyAlignment="1">
      <alignment horizontal="center"/>
    </xf>
    <xf numFmtId="49" fontId="2" fillId="0" borderId="9" xfId="0" applyNumberFormat="1" applyFont="1" applyBorder="1" applyAlignment="1">
      <alignment wrapText="1"/>
    </xf>
    <xf numFmtId="0" fontId="0" fillId="0" borderId="5" xfId="0" applyBorder="1"/>
    <xf numFmtId="4" fontId="3" fillId="0" borderId="9" xfId="0" applyNumberFormat="1" applyFont="1" applyBorder="1"/>
    <xf numFmtId="4" fontId="3" fillId="0" borderId="0" xfId="0" applyNumberFormat="1" applyFont="1" applyBorder="1"/>
    <xf numFmtId="4" fontId="6" fillId="0" borderId="9" xfId="0" applyNumberFormat="1" applyFont="1" applyBorder="1"/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2" fontId="4" fillId="0" borderId="11" xfId="0" applyNumberFormat="1" applyFont="1" applyBorder="1"/>
    <xf numFmtId="2" fontId="4" fillId="0" borderId="5" xfId="0" applyNumberFormat="1" applyFont="1" applyBorder="1"/>
    <xf numFmtId="0" fontId="4" fillId="0" borderId="5" xfId="0" applyFont="1" applyBorder="1"/>
    <xf numFmtId="0" fontId="3" fillId="0" borderId="0" xfId="0" applyFont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3" fontId="1" fillId="2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4" fillId="2" borderId="6" xfId="0" applyFont="1" applyFill="1" applyBorder="1" applyAlignment="1">
      <alignment horizontal="left" vertical="top" wrapText="1"/>
    </xf>
    <xf numFmtId="3" fontId="2" fillId="2" borderId="5" xfId="0" applyNumberFormat="1" applyFont="1" applyFill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0" xfId="0" applyFont="1" applyBorder="1"/>
    <xf numFmtId="0" fontId="0" fillId="0" borderId="0" xfId="0" applyAlignment="1"/>
    <xf numFmtId="0" fontId="0" fillId="0" borderId="0" xfId="0" applyBorder="1" applyAlignment="1"/>
    <xf numFmtId="0" fontId="1" fillId="0" borderId="1" xfId="0" applyFont="1" applyFill="1" applyBorder="1" applyAlignment="1">
      <alignment wrapText="1"/>
    </xf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Fill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1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2" borderId="4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2" fillId="0" borderId="0" xfId="0" applyNumberFormat="1" applyFont="1" applyAlignment="1">
      <alignment wrapText="1"/>
    </xf>
    <xf numFmtId="49" fontId="9" fillId="2" borderId="2" xfId="0" applyNumberFormat="1" applyFont="1" applyFill="1" applyBorder="1" applyAlignment="1">
      <alignment horizontal="right" wrapText="1"/>
    </xf>
    <xf numFmtId="4" fontId="10" fillId="0" borderId="0" xfId="0" applyNumberFormat="1" applyFont="1"/>
    <xf numFmtId="4" fontId="8" fillId="0" borderId="0" xfId="0" applyNumberFormat="1" applyFont="1"/>
    <xf numFmtId="0" fontId="10" fillId="0" borderId="1" xfId="0" applyFont="1" applyBorder="1" applyAlignment="1">
      <alignment horizontal="center" wrapText="1"/>
    </xf>
    <xf numFmtId="4" fontId="11" fillId="0" borderId="0" xfId="0" applyNumberFormat="1" applyFont="1"/>
    <xf numFmtId="4" fontId="12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75"/>
  <sheetViews>
    <sheetView view="pageBreakPreview" topLeftCell="A25" zoomScaleNormal="100" zoomScaleSheetLayoutView="100" workbookViewId="0">
      <selection activeCell="E66" sqref="E66"/>
    </sheetView>
  </sheetViews>
  <sheetFormatPr defaultRowHeight="15" x14ac:dyDescent="0.25"/>
  <cols>
    <col min="1" max="1" width="4.7109375" customWidth="1"/>
    <col min="2" max="2" width="58.28515625" customWidth="1"/>
    <col min="3" max="3" width="36.7109375" customWidth="1"/>
    <col min="4" max="4" width="8.28515625" bestFit="1" customWidth="1"/>
    <col min="5" max="5" width="16.42578125" customWidth="1"/>
  </cols>
  <sheetData>
    <row r="1" spans="1:5" x14ac:dyDescent="0.25">
      <c r="A1" s="5"/>
      <c r="B1" s="80" t="s">
        <v>335</v>
      </c>
      <c r="C1" s="5"/>
      <c r="E1" s="79"/>
    </row>
    <row r="2" spans="1:5" s="1" customFormat="1" ht="36" customHeight="1" x14ac:dyDescent="0.3">
      <c r="A2" s="83" t="s">
        <v>148</v>
      </c>
      <c r="B2" s="83"/>
      <c r="C2" s="83"/>
      <c r="D2" s="83"/>
      <c r="E2" s="83"/>
    </row>
    <row r="3" spans="1:5" s="1" customFormat="1" ht="47.25" x14ac:dyDescent="0.25">
      <c r="A3" s="10" t="s">
        <v>88</v>
      </c>
      <c r="B3" s="10" t="s">
        <v>89</v>
      </c>
      <c r="C3" s="10" t="s">
        <v>91</v>
      </c>
      <c r="D3" s="10" t="s">
        <v>90</v>
      </c>
      <c r="E3" s="10" t="s">
        <v>92</v>
      </c>
    </row>
    <row r="4" spans="1:5" s="1" customFormat="1" ht="15.75" x14ac:dyDescent="0.25">
      <c r="A4" s="11">
        <v>1</v>
      </c>
      <c r="B4" s="12">
        <v>2</v>
      </c>
      <c r="C4" s="13">
        <v>3</v>
      </c>
      <c r="D4" s="11">
        <v>4</v>
      </c>
      <c r="E4" s="12">
        <v>5</v>
      </c>
    </row>
    <row r="5" spans="1:5" s="1" customFormat="1" ht="15.75" x14ac:dyDescent="0.25">
      <c r="A5" s="2">
        <v>1</v>
      </c>
      <c r="B5" s="2" t="s">
        <v>71</v>
      </c>
      <c r="C5" s="13"/>
      <c r="D5" s="11"/>
      <c r="E5" s="3">
        <v>4</v>
      </c>
    </row>
    <row r="6" spans="1:5" ht="15.75" x14ac:dyDescent="0.25">
      <c r="A6" s="2">
        <v>2</v>
      </c>
      <c r="B6" s="2" t="s">
        <v>161</v>
      </c>
      <c r="C6" s="84" t="s">
        <v>103</v>
      </c>
      <c r="D6" s="2" t="s">
        <v>0</v>
      </c>
      <c r="E6" s="3">
        <v>260</v>
      </c>
    </row>
    <row r="7" spans="1:5" ht="15.75" x14ac:dyDescent="0.25">
      <c r="A7" s="2">
        <v>3</v>
      </c>
      <c r="B7" s="2" t="s">
        <v>162</v>
      </c>
      <c r="C7" s="85"/>
      <c r="D7" s="2" t="s">
        <v>0</v>
      </c>
      <c r="E7" s="3">
        <v>87</v>
      </c>
    </row>
    <row r="8" spans="1:5" ht="15.75" x14ac:dyDescent="0.25">
      <c r="A8" s="2">
        <v>4</v>
      </c>
      <c r="B8" s="2" t="s">
        <v>67</v>
      </c>
      <c r="C8" s="85"/>
      <c r="D8" s="2" t="s">
        <v>0</v>
      </c>
      <c r="E8" s="3">
        <v>12</v>
      </c>
    </row>
    <row r="9" spans="1:5" ht="15.75" x14ac:dyDescent="0.25">
      <c r="A9" s="2">
        <v>5</v>
      </c>
      <c r="B9" s="2" t="s">
        <v>70</v>
      </c>
      <c r="C9" s="85"/>
      <c r="D9" s="2" t="s">
        <v>0</v>
      </c>
      <c r="E9" s="3">
        <v>10</v>
      </c>
    </row>
    <row r="10" spans="1:5" ht="31.5" x14ac:dyDescent="0.25">
      <c r="A10" s="2">
        <v>6</v>
      </c>
      <c r="B10" s="2" t="s">
        <v>341</v>
      </c>
      <c r="C10" s="85"/>
      <c r="D10" s="2" t="s">
        <v>0</v>
      </c>
      <c r="E10" s="3">
        <v>100</v>
      </c>
    </row>
    <row r="11" spans="1:5" ht="15.75" x14ac:dyDescent="0.25">
      <c r="A11" s="2">
        <v>7</v>
      </c>
      <c r="B11" s="2" t="s">
        <v>68</v>
      </c>
      <c r="C11" s="85"/>
      <c r="D11" s="2" t="s">
        <v>0</v>
      </c>
      <c r="E11" s="3">
        <v>8</v>
      </c>
    </row>
    <row r="12" spans="1:5" ht="15.75" x14ac:dyDescent="0.25">
      <c r="A12" s="2">
        <v>8</v>
      </c>
      <c r="B12" s="2" t="s">
        <v>163</v>
      </c>
      <c r="C12" s="85"/>
      <c r="D12" s="2" t="s">
        <v>0</v>
      </c>
      <c r="E12" s="3">
        <v>250</v>
      </c>
    </row>
    <row r="13" spans="1:5" ht="15.75" x14ac:dyDescent="0.25">
      <c r="A13" s="2">
        <v>9</v>
      </c>
      <c r="B13" s="2" t="s">
        <v>164</v>
      </c>
      <c r="C13" s="85"/>
      <c r="D13" s="2" t="s">
        <v>0</v>
      </c>
      <c r="E13" s="3">
        <v>1200</v>
      </c>
    </row>
    <row r="14" spans="1:5" ht="31.5" x14ac:dyDescent="0.25">
      <c r="A14" s="2">
        <v>10</v>
      </c>
      <c r="B14" s="2" t="s">
        <v>342</v>
      </c>
      <c r="C14" s="85"/>
      <c r="D14" s="2" t="s">
        <v>0</v>
      </c>
      <c r="E14" s="3">
        <v>110</v>
      </c>
    </row>
    <row r="15" spans="1:5" ht="31.5" x14ac:dyDescent="0.25">
      <c r="A15" s="2">
        <v>11</v>
      </c>
      <c r="B15" s="2" t="s">
        <v>343</v>
      </c>
      <c r="C15" s="85"/>
      <c r="D15" s="2" t="s">
        <v>0</v>
      </c>
      <c r="E15" s="3">
        <v>390</v>
      </c>
    </row>
    <row r="16" spans="1:5" ht="31.5" x14ac:dyDescent="0.25">
      <c r="A16" s="2">
        <v>12</v>
      </c>
      <c r="B16" s="2" t="s">
        <v>344</v>
      </c>
      <c r="C16" s="85"/>
      <c r="D16" s="2" t="s">
        <v>0</v>
      </c>
      <c r="E16" s="3">
        <v>90</v>
      </c>
    </row>
    <row r="17" spans="1:5" ht="31.5" x14ac:dyDescent="0.25">
      <c r="A17" s="2">
        <v>13</v>
      </c>
      <c r="B17" s="2" t="s">
        <v>345</v>
      </c>
      <c r="C17" s="85"/>
      <c r="D17" s="2" t="s">
        <v>0</v>
      </c>
      <c r="E17" s="3">
        <v>130</v>
      </c>
    </row>
    <row r="18" spans="1:5" ht="15.75" x14ac:dyDescent="0.25">
      <c r="A18" s="2">
        <v>14</v>
      </c>
      <c r="B18" s="2" t="s">
        <v>74</v>
      </c>
      <c r="C18" s="85"/>
      <c r="D18" s="2" t="s">
        <v>0</v>
      </c>
      <c r="E18" s="3">
        <v>45</v>
      </c>
    </row>
    <row r="19" spans="1:5" ht="15.75" x14ac:dyDescent="0.25">
      <c r="A19" s="2">
        <v>15</v>
      </c>
      <c r="B19" s="2" t="s">
        <v>61</v>
      </c>
      <c r="C19" s="85"/>
      <c r="D19" s="2" t="s">
        <v>0</v>
      </c>
      <c r="E19" s="3">
        <v>15</v>
      </c>
    </row>
    <row r="20" spans="1:5" ht="15.75" x14ac:dyDescent="0.25">
      <c r="A20" s="2">
        <v>16</v>
      </c>
      <c r="B20" s="2" t="s">
        <v>75</v>
      </c>
      <c r="C20" s="85"/>
      <c r="D20" s="2" t="s">
        <v>0</v>
      </c>
      <c r="E20" s="3">
        <v>30</v>
      </c>
    </row>
    <row r="21" spans="1:5" ht="31.5" x14ac:dyDescent="0.25">
      <c r="A21" s="2">
        <v>17</v>
      </c>
      <c r="B21" s="2" t="s">
        <v>160</v>
      </c>
      <c r="C21" s="85"/>
      <c r="D21" s="2" t="s">
        <v>0</v>
      </c>
      <c r="E21" s="3">
        <v>1950</v>
      </c>
    </row>
    <row r="22" spans="1:5" ht="31.5" x14ac:dyDescent="0.25">
      <c r="A22" s="2">
        <v>18</v>
      </c>
      <c r="B22" s="2" t="s">
        <v>64</v>
      </c>
      <c r="C22" s="85"/>
      <c r="D22" s="2" t="s">
        <v>0</v>
      </c>
      <c r="E22" s="3">
        <v>1750</v>
      </c>
    </row>
    <row r="23" spans="1:5" ht="15.75" x14ac:dyDescent="0.25">
      <c r="A23" s="2">
        <v>19</v>
      </c>
      <c r="B23" s="2" t="s">
        <v>65</v>
      </c>
      <c r="C23" s="85"/>
      <c r="D23" s="2" t="s">
        <v>0</v>
      </c>
      <c r="E23" s="3">
        <v>10</v>
      </c>
    </row>
    <row r="24" spans="1:5" ht="15.75" x14ac:dyDescent="0.25">
      <c r="A24" s="2">
        <v>20</v>
      </c>
      <c r="B24" s="2" t="s">
        <v>66</v>
      </c>
      <c r="C24" s="85"/>
      <c r="D24" s="2" t="s">
        <v>0</v>
      </c>
      <c r="E24" s="3">
        <v>5</v>
      </c>
    </row>
    <row r="25" spans="1:5" ht="15.75" x14ac:dyDescent="0.25">
      <c r="A25" s="2">
        <v>21</v>
      </c>
      <c r="B25" s="2" t="s">
        <v>54</v>
      </c>
      <c r="C25" s="85"/>
      <c r="D25" s="2" t="s">
        <v>0</v>
      </c>
      <c r="E25" s="3">
        <v>25</v>
      </c>
    </row>
    <row r="26" spans="1:5" ht="31.5" x14ac:dyDescent="0.25">
      <c r="A26" s="2">
        <v>22</v>
      </c>
      <c r="B26" s="2" t="s">
        <v>55</v>
      </c>
      <c r="C26" s="85"/>
      <c r="D26" s="2" t="s">
        <v>0</v>
      </c>
      <c r="E26" s="3">
        <v>340</v>
      </c>
    </row>
    <row r="27" spans="1:5" ht="15.75" x14ac:dyDescent="0.25">
      <c r="A27" s="2">
        <v>23</v>
      </c>
      <c r="B27" s="2" t="s">
        <v>165</v>
      </c>
      <c r="C27" s="85"/>
      <c r="D27" s="2" t="s">
        <v>0</v>
      </c>
      <c r="E27" s="3">
        <v>900</v>
      </c>
    </row>
    <row r="28" spans="1:5" ht="31.5" x14ac:dyDescent="0.25">
      <c r="A28" s="2">
        <v>24</v>
      </c>
      <c r="B28" s="2" t="s">
        <v>346</v>
      </c>
      <c r="C28" s="85"/>
      <c r="D28" s="2" t="s">
        <v>0</v>
      </c>
      <c r="E28" s="3">
        <v>1200</v>
      </c>
    </row>
    <row r="29" spans="1:5" ht="15.75" x14ac:dyDescent="0.25">
      <c r="A29" s="2">
        <v>25</v>
      </c>
      <c r="B29" s="2" t="s">
        <v>56</v>
      </c>
      <c r="C29" s="85"/>
      <c r="D29" s="2" t="s">
        <v>0</v>
      </c>
      <c r="E29" s="3">
        <v>30</v>
      </c>
    </row>
    <row r="30" spans="1:5" ht="15.75" x14ac:dyDescent="0.25">
      <c r="A30" s="2">
        <v>26</v>
      </c>
      <c r="B30" s="2" t="s">
        <v>125</v>
      </c>
      <c r="C30" s="85"/>
      <c r="D30" s="2" t="s">
        <v>0</v>
      </c>
      <c r="E30" s="3">
        <v>20</v>
      </c>
    </row>
    <row r="31" spans="1:5" ht="15.75" x14ac:dyDescent="0.25">
      <c r="A31" s="2">
        <v>27</v>
      </c>
      <c r="B31" s="2" t="s">
        <v>73</v>
      </c>
      <c r="C31" s="85"/>
      <c r="D31" s="2" t="s">
        <v>0</v>
      </c>
      <c r="E31" s="3">
        <v>3500</v>
      </c>
    </row>
    <row r="32" spans="1:5" ht="15.75" x14ac:dyDescent="0.25">
      <c r="A32" s="2">
        <v>28</v>
      </c>
      <c r="B32" s="2" t="s">
        <v>72</v>
      </c>
      <c r="C32" s="85"/>
      <c r="D32" s="2" t="s">
        <v>0</v>
      </c>
      <c r="E32" s="3">
        <v>15</v>
      </c>
    </row>
    <row r="33" spans="1:5" ht="31.5" x14ac:dyDescent="0.25">
      <c r="A33" s="2">
        <v>29</v>
      </c>
      <c r="B33" s="2" t="s">
        <v>57</v>
      </c>
      <c r="C33" s="85"/>
      <c r="D33" s="2" t="s">
        <v>0</v>
      </c>
      <c r="E33" s="3">
        <v>1100</v>
      </c>
    </row>
    <row r="34" spans="1:5" ht="15.75" x14ac:dyDescent="0.25">
      <c r="A34" s="2">
        <v>30</v>
      </c>
      <c r="B34" s="2" t="s">
        <v>58</v>
      </c>
      <c r="C34" s="85"/>
      <c r="D34" s="2" t="s">
        <v>0</v>
      </c>
      <c r="E34" s="3">
        <v>100</v>
      </c>
    </row>
    <row r="35" spans="1:5" ht="15.75" x14ac:dyDescent="0.25">
      <c r="A35" s="2">
        <v>31</v>
      </c>
      <c r="B35" s="2" t="s">
        <v>59</v>
      </c>
      <c r="C35" s="85"/>
      <c r="D35" s="2" t="s">
        <v>0</v>
      </c>
      <c r="E35" s="3">
        <v>200</v>
      </c>
    </row>
    <row r="36" spans="1:5" ht="15.75" x14ac:dyDescent="0.25">
      <c r="A36" s="2">
        <v>32</v>
      </c>
      <c r="B36" s="2" t="s">
        <v>60</v>
      </c>
      <c r="C36" s="85"/>
      <c r="D36" s="2" t="s">
        <v>0</v>
      </c>
      <c r="E36" s="3">
        <v>95</v>
      </c>
    </row>
    <row r="37" spans="1:5" ht="31.5" x14ac:dyDescent="0.25">
      <c r="A37" s="2">
        <v>33</v>
      </c>
      <c r="B37" s="2" t="s">
        <v>157</v>
      </c>
      <c r="C37" s="85"/>
      <c r="D37" s="2" t="s">
        <v>0</v>
      </c>
      <c r="E37" s="3">
        <v>1100</v>
      </c>
    </row>
    <row r="38" spans="1:5" ht="15.75" x14ac:dyDescent="0.25">
      <c r="A38" s="2">
        <v>34</v>
      </c>
      <c r="B38" s="2" t="s">
        <v>158</v>
      </c>
      <c r="C38" s="85"/>
      <c r="D38" s="2" t="s">
        <v>0</v>
      </c>
      <c r="E38" s="3">
        <v>120</v>
      </c>
    </row>
    <row r="39" spans="1:5" ht="15.75" x14ac:dyDescent="0.25">
      <c r="A39" s="2">
        <v>35</v>
      </c>
      <c r="B39" s="2" t="s">
        <v>321</v>
      </c>
      <c r="C39" s="85"/>
      <c r="D39" s="2" t="s">
        <v>0</v>
      </c>
      <c r="E39" s="3">
        <v>5</v>
      </c>
    </row>
    <row r="40" spans="1:5" ht="15.75" x14ac:dyDescent="0.25">
      <c r="A40" s="2">
        <v>36</v>
      </c>
      <c r="B40" s="2" t="s">
        <v>62</v>
      </c>
      <c r="C40" s="85"/>
      <c r="D40" s="2" t="s">
        <v>0</v>
      </c>
      <c r="E40" s="3">
        <v>100</v>
      </c>
    </row>
    <row r="41" spans="1:5" ht="15.75" x14ac:dyDescent="0.25">
      <c r="A41" s="2">
        <v>37</v>
      </c>
      <c r="B41" s="2" t="s">
        <v>63</v>
      </c>
      <c r="C41" s="85"/>
      <c r="D41" s="2" t="s">
        <v>0</v>
      </c>
      <c r="E41" s="3">
        <v>10</v>
      </c>
    </row>
    <row r="42" spans="1:5" ht="15.75" x14ac:dyDescent="0.25">
      <c r="A42" s="2">
        <v>38</v>
      </c>
      <c r="B42" s="2" t="s">
        <v>152</v>
      </c>
      <c r="C42" s="85"/>
      <c r="D42" s="2" t="s">
        <v>0</v>
      </c>
      <c r="E42" s="3">
        <v>5</v>
      </c>
    </row>
    <row r="43" spans="1:5" ht="15.75" x14ac:dyDescent="0.25">
      <c r="A43" s="2">
        <v>39</v>
      </c>
      <c r="B43" s="2" t="s">
        <v>153</v>
      </c>
      <c r="C43" s="85"/>
      <c r="D43" s="2" t="s">
        <v>0</v>
      </c>
      <c r="E43" s="3">
        <v>1</v>
      </c>
    </row>
    <row r="44" spans="1:5" ht="15.75" x14ac:dyDescent="0.25">
      <c r="A44" s="2">
        <v>40</v>
      </c>
      <c r="B44" s="2" t="s">
        <v>154</v>
      </c>
      <c r="C44" s="85"/>
      <c r="D44" s="2" t="s">
        <v>0</v>
      </c>
      <c r="E44" s="3">
        <v>150</v>
      </c>
    </row>
    <row r="45" spans="1:5" ht="15.75" x14ac:dyDescent="0.25">
      <c r="A45" s="2">
        <v>41</v>
      </c>
      <c r="B45" s="2" t="s">
        <v>155</v>
      </c>
      <c r="C45" s="85"/>
      <c r="D45" s="2" t="s">
        <v>0</v>
      </c>
      <c r="E45" s="3">
        <v>100</v>
      </c>
    </row>
    <row r="46" spans="1:5" ht="15.75" x14ac:dyDescent="0.25">
      <c r="A46" s="2">
        <v>42</v>
      </c>
      <c r="B46" s="2" t="s">
        <v>156</v>
      </c>
      <c r="C46" s="85"/>
      <c r="D46" s="2" t="s">
        <v>0</v>
      </c>
      <c r="E46" s="3">
        <v>100</v>
      </c>
    </row>
    <row r="47" spans="1:5" ht="31.5" x14ac:dyDescent="0.25">
      <c r="A47" s="2">
        <v>43</v>
      </c>
      <c r="B47" s="2" t="s">
        <v>151</v>
      </c>
      <c r="C47" s="85"/>
      <c r="D47" s="2" t="s">
        <v>0</v>
      </c>
      <c r="E47" s="3">
        <v>120</v>
      </c>
    </row>
    <row r="48" spans="1:5" ht="15.75" x14ac:dyDescent="0.25">
      <c r="A48" s="2">
        <v>44</v>
      </c>
      <c r="B48" s="2" t="s">
        <v>159</v>
      </c>
      <c r="C48" s="85"/>
      <c r="D48" s="2" t="s">
        <v>0</v>
      </c>
      <c r="E48" s="3">
        <v>90</v>
      </c>
    </row>
    <row r="49" spans="1:5" ht="31.5" x14ac:dyDescent="0.25">
      <c r="A49" s="2">
        <v>45</v>
      </c>
      <c r="B49" s="2" t="s">
        <v>69</v>
      </c>
      <c r="C49" s="85"/>
      <c r="D49" s="2" t="s">
        <v>0</v>
      </c>
      <c r="E49" s="3">
        <v>110</v>
      </c>
    </row>
    <row r="50" spans="1:5" ht="15.75" x14ac:dyDescent="0.25">
      <c r="A50" s="2">
        <v>46</v>
      </c>
      <c r="B50" s="2" t="s">
        <v>77</v>
      </c>
      <c r="C50" s="85"/>
      <c r="D50" s="2" t="s">
        <v>0</v>
      </c>
      <c r="E50" s="3">
        <v>10</v>
      </c>
    </row>
    <row r="51" spans="1:5" ht="31.5" x14ac:dyDescent="0.25">
      <c r="A51" s="2">
        <v>47</v>
      </c>
      <c r="B51" s="2" t="s">
        <v>326</v>
      </c>
      <c r="C51" s="85"/>
      <c r="D51" s="2" t="s">
        <v>0</v>
      </c>
      <c r="E51" s="3">
        <v>360</v>
      </c>
    </row>
    <row r="52" spans="1:5" ht="15.75" x14ac:dyDescent="0.25">
      <c r="A52" s="2">
        <v>48</v>
      </c>
      <c r="B52" s="2" t="s">
        <v>324</v>
      </c>
      <c r="C52" s="85"/>
      <c r="D52" s="2" t="s">
        <v>0</v>
      </c>
      <c r="E52" s="3">
        <v>80</v>
      </c>
    </row>
    <row r="53" spans="1:5" ht="31.5" x14ac:dyDescent="0.25">
      <c r="A53" s="2">
        <v>49</v>
      </c>
      <c r="B53" s="2" t="s">
        <v>325</v>
      </c>
      <c r="C53" s="85"/>
      <c r="D53" s="2" t="s">
        <v>0</v>
      </c>
      <c r="E53" s="3">
        <v>50</v>
      </c>
    </row>
    <row r="54" spans="1:5" ht="15.75" x14ac:dyDescent="0.25">
      <c r="A54" s="2">
        <v>50</v>
      </c>
      <c r="B54" s="2" t="s">
        <v>87</v>
      </c>
      <c r="C54" s="85"/>
      <c r="D54" s="2" t="s">
        <v>0</v>
      </c>
      <c r="E54" s="3">
        <v>40</v>
      </c>
    </row>
    <row r="55" spans="1:5" ht="31.5" x14ac:dyDescent="0.25">
      <c r="A55" s="2">
        <v>51</v>
      </c>
      <c r="B55" s="2" t="s">
        <v>320</v>
      </c>
      <c r="C55" s="85"/>
      <c r="D55" s="2" t="s">
        <v>0</v>
      </c>
      <c r="E55" s="3">
        <v>10</v>
      </c>
    </row>
    <row r="56" spans="1:5" ht="15.75" x14ac:dyDescent="0.25">
      <c r="A56" s="2">
        <v>52</v>
      </c>
      <c r="B56" s="2" t="s">
        <v>322</v>
      </c>
      <c r="C56" s="85"/>
      <c r="D56" s="2" t="s">
        <v>0</v>
      </c>
      <c r="E56" s="3">
        <v>20</v>
      </c>
    </row>
    <row r="57" spans="1:5" ht="15.75" x14ac:dyDescent="0.25">
      <c r="A57" s="2">
        <v>53</v>
      </c>
      <c r="B57" s="2" t="s">
        <v>323</v>
      </c>
      <c r="C57" s="85"/>
      <c r="D57" s="2" t="s">
        <v>0</v>
      </c>
      <c r="E57" s="3">
        <v>10</v>
      </c>
    </row>
    <row r="58" spans="1:5" ht="31.5" x14ac:dyDescent="0.25">
      <c r="A58" s="2">
        <v>54</v>
      </c>
      <c r="B58" s="2" t="s">
        <v>327</v>
      </c>
      <c r="C58" s="85"/>
      <c r="D58" s="2" t="s">
        <v>0</v>
      </c>
      <c r="E58" s="3">
        <v>50</v>
      </c>
    </row>
    <row r="59" spans="1:5" ht="31.5" x14ac:dyDescent="0.25">
      <c r="A59" s="2"/>
      <c r="B59" s="2" t="s">
        <v>347</v>
      </c>
      <c r="C59" s="85"/>
      <c r="D59" s="2" t="s">
        <v>0</v>
      </c>
      <c r="E59" s="3">
        <v>300</v>
      </c>
    </row>
    <row r="60" spans="1:5" ht="15.75" x14ac:dyDescent="0.25">
      <c r="A60" s="2"/>
      <c r="B60" s="2" t="s">
        <v>328</v>
      </c>
      <c r="C60" s="85"/>
      <c r="D60" s="2" t="s">
        <v>0</v>
      </c>
      <c r="E60" s="3">
        <v>195</v>
      </c>
    </row>
    <row r="61" spans="1:5" ht="15.75" x14ac:dyDescent="0.25">
      <c r="A61" s="2"/>
      <c r="B61" s="2" t="s">
        <v>329</v>
      </c>
      <c r="C61" s="85"/>
      <c r="D61" s="2" t="s">
        <v>0</v>
      </c>
      <c r="E61" s="3">
        <v>5</v>
      </c>
    </row>
    <row r="62" spans="1:5" ht="15.75" x14ac:dyDescent="0.25">
      <c r="A62" s="2"/>
      <c r="B62" s="2" t="s">
        <v>330</v>
      </c>
      <c r="C62" s="85"/>
      <c r="D62" s="2" t="s">
        <v>0</v>
      </c>
      <c r="E62" s="3">
        <v>5</v>
      </c>
    </row>
    <row r="63" spans="1:5" ht="15.75" x14ac:dyDescent="0.25">
      <c r="A63" s="2"/>
      <c r="B63" s="2"/>
      <c r="C63" s="85"/>
      <c r="D63" s="2"/>
      <c r="E63" s="3"/>
    </row>
    <row r="64" spans="1:5" ht="15.75" x14ac:dyDescent="0.25">
      <c r="A64" s="2"/>
      <c r="B64" s="2"/>
      <c r="C64" s="85"/>
      <c r="D64" s="2"/>
      <c r="E64" s="3"/>
    </row>
    <row r="65" spans="1:5" ht="15.75" x14ac:dyDescent="0.25">
      <c r="A65" s="31"/>
      <c r="B65" s="42" t="s">
        <v>142</v>
      </c>
      <c r="C65" s="34"/>
      <c r="D65" s="9" t="s">
        <v>98</v>
      </c>
      <c r="E65" s="20">
        <f>SUM(E6:E64)</f>
        <v>17123</v>
      </c>
    </row>
    <row r="66" spans="1:5" ht="15.75" x14ac:dyDescent="0.25">
      <c r="A66" s="36" t="s">
        <v>141</v>
      </c>
      <c r="B66" s="36"/>
      <c r="C66" s="37"/>
      <c r="D66" s="43"/>
      <c r="E66" s="41">
        <v>2996728</v>
      </c>
    </row>
    <row r="67" spans="1:5" ht="15.75" x14ac:dyDescent="0.25">
      <c r="A67" s="38"/>
      <c r="B67" s="38"/>
      <c r="C67" s="38"/>
      <c r="D67" s="39"/>
      <c r="E67" s="40"/>
    </row>
    <row r="68" spans="1:5" x14ac:dyDescent="0.25">
      <c r="B68" t="s">
        <v>339</v>
      </c>
      <c r="D68" t="s">
        <v>340</v>
      </c>
    </row>
    <row r="69" spans="1:5" ht="15.75" x14ac:dyDescent="0.25">
      <c r="B69" s="6"/>
      <c r="C69" s="6"/>
      <c r="D69" s="82"/>
      <c r="E69" s="82"/>
    </row>
    <row r="70" spans="1:5" ht="15.75" x14ac:dyDescent="0.25">
      <c r="B70" s="6"/>
      <c r="C70" s="6"/>
      <c r="D70" s="6"/>
      <c r="E70" s="6"/>
    </row>
    <row r="71" spans="1:5" ht="15.75" x14ac:dyDescent="0.25">
      <c r="B71" s="6"/>
      <c r="C71" s="6"/>
      <c r="D71" s="82"/>
      <c r="E71" s="82"/>
    </row>
    <row r="72" spans="1:5" ht="15.75" x14ac:dyDescent="0.25">
      <c r="B72" s="6"/>
      <c r="C72" s="6"/>
      <c r="D72" s="6"/>
      <c r="E72" s="6"/>
    </row>
    <row r="73" spans="1:5" ht="15.75" x14ac:dyDescent="0.25">
      <c r="B73" s="6"/>
      <c r="C73" s="6"/>
      <c r="D73" s="82"/>
      <c r="E73" s="82"/>
    </row>
    <row r="74" spans="1:5" ht="15.75" x14ac:dyDescent="0.25">
      <c r="B74" s="6"/>
      <c r="C74" s="6"/>
      <c r="D74" s="6"/>
      <c r="E74" s="6"/>
    </row>
    <row r="75" spans="1:5" ht="15.75" x14ac:dyDescent="0.25">
      <c r="B75" s="6"/>
      <c r="C75" s="6"/>
      <c r="D75" s="82"/>
      <c r="E75" s="82"/>
    </row>
  </sheetData>
  <mergeCells count="6">
    <mergeCell ref="D73:E73"/>
    <mergeCell ref="D75:E75"/>
    <mergeCell ref="A2:E2"/>
    <mergeCell ref="C6:C64"/>
    <mergeCell ref="D69:E69"/>
    <mergeCell ref="D71:E71"/>
  </mergeCells>
  <pageMargins left="0.70866141732283472" right="0.70866141732283472" top="0.35433070866141736" bottom="0.35433070866141736" header="0.31496062992125984" footer="0.31496062992125984"/>
  <pageSetup paperSize="9" fitToHeight="0" orientation="landscape" r:id="rId1"/>
  <rowBreaks count="1" manualBreakCount="1">
    <brk id="2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1"/>
  <sheetViews>
    <sheetView view="pageBreakPreview" zoomScaleNormal="100" zoomScaleSheetLayoutView="100" workbookViewId="0">
      <selection activeCell="C27" sqref="C27"/>
    </sheetView>
  </sheetViews>
  <sheetFormatPr defaultColWidth="8.85546875" defaultRowHeight="15" x14ac:dyDescent="0.25"/>
  <cols>
    <col min="1" max="1" width="4.7109375" style="26" customWidth="1"/>
    <col min="2" max="2" width="32.42578125" style="26" customWidth="1"/>
    <col min="3" max="3" width="49.140625" style="26" customWidth="1"/>
    <col min="4" max="4" width="8.28515625" style="26" bestFit="1" customWidth="1"/>
    <col min="5" max="5" width="14" style="26" bestFit="1" customWidth="1"/>
    <col min="6" max="16384" width="8.85546875" style="26"/>
  </cols>
  <sheetData>
    <row r="1" spans="1:5" x14ac:dyDescent="0.25">
      <c r="A1"/>
      <c r="B1"/>
      <c r="C1"/>
      <c r="D1"/>
      <c r="E1"/>
    </row>
    <row r="2" spans="1:5" s="27" customFormat="1" ht="18.75" x14ac:dyDescent="0.3">
      <c r="A2" s="87" t="s">
        <v>147</v>
      </c>
      <c r="B2" s="87"/>
      <c r="C2" s="87"/>
      <c r="D2" s="87"/>
      <c r="E2" s="87"/>
    </row>
    <row r="3" spans="1:5" s="27" customFormat="1" ht="47.25" x14ac:dyDescent="0.25">
      <c r="A3" s="10" t="s">
        <v>88</v>
      </c>
      <c r="B3" s="10" t="s">
        <v>89</v>
      </c>
      <c r="C3" s="10" t="s">
        <v>91</v>
      </c>
      <c r="D3" s="10" t="s">
        <v>90</v>
      </c>
      <c r="E3" s="10" t="s">
        <v>92</v>
      </c>
    </row>
    <row r="4" spans="1:5" s="27" customFormat="1" ht="15.75" x14ac:dyDescent="0.25">
      <c r="A4" s="11">
        <v>1</v>
      </c>
      <c r="B4" s="12">
        <v>2</v>
      </c>
      <c r="C4" s="13">
        <v>3</v>
      </c>
      <c r="D4" s="11">
        <v>4</v>
      </c>
      <c r="E4" s="12">
        <v>5</v>
      </c>
    </row>
    <row r="5" spans="1:5" ht="15.75" customHeight="1" x14ac:dyDescent="0.25">
      <c r="A5" s="2">
        <v>1</v>
      </c>
      <c r="B5" s="2" t="s">
        <v>174</v>
      </c>
      <c r="C5" s="84" t="s">
        <v>101</v>
      </c>
      <c r="D5" s="4" t="s">
        <v>37</v>
      </c>
      <c r="E5" s="3">
        <v>750</v>
      </c>
    </row>
    <row r="6" spans="1:5" ht="15.75" x14ac:dyDescent="0.25">
      <c r="A6" s="2">
        <v>2</v>
      </c>
      <c r="B6" s="2" t="s">
        <v>180</v>
      </c>
      <c r="C6" s="85"/>
      <c r="D6" s="4" t="s">
        <v>37</v>
      </c>
      <c r="E6" s="3">
        <v>4000</v>
      </c>
    </row>
    <row r="7" spans="1:5" ht="15.75" x14ac:dyDescent="0.25">
      <c r="A7" s="2">
        <v>3</v>
      </c>
      <c r="B7" s="2" t="s">
        <v>181</v>
      </c>
      <c r="C7" s="85"/>
      <c r="D7" s="4" t="s">
        <v>37</v>
      </c>
      <c r="E7" s="3">
        <v>4250</v>
      </c>
    </row>
    <row r="8" spans="1:5" ht="15.75" x14ac:dyDescent="0.25">
      <c r="A8" s="2">
        <v>4</v>
      </c>
      <c r="B8" s="2" t="s">
        <v>38</v>
      </c>
      <c r="C8" s="85"/>
      <c r="D8" s="4" t="s">
        <v>37</v>
      </c>
      <c r="E8" s="3">
        <v>500</v>
      </c>
    </row>
    <row r="9" spans="1:5" ht="15.75" x14ac:dyDescent="0.25">
      <c r="A9" s="2">
        <v>5</v>
      </c>
      <c r="B9" s="2" t="s">
        <v>39</v>
      </c>
      <c r="C9" s="85"/>
      <c r="D9" s="4" t="s">
        <v>37</v>
      </c>
      <c r="E9" s="3">
        <v>420</v>
      </c>
    </row>
    <row r="10" spans="1:5" ht="15.75" x14ac:dyDescent="0.25">
      <c r="A10" s="2">
        <v>6</v>
      </c>
      <c r="B10" s="2" t="s">
        <v>2</v>
      </c>
      <c r="C10" s="85"/>
      <c r="D10" s="4" t="s">
        <v>0</v>
      </c>
      <c r="E10" s="73">
        <v>1500</v>
      </c>
    </row>
    <row r="11" spans="1:5" ht="15.75" x14ac:dyDescent="0.25">
      <c r="A11" s="2">
        <v>7</v>
      </c>
      <c r="B11" s="2" t="s">
        <v>1</v>
      </c>
      <c r="C11" s="85"/>
      <c r="D11" s="4" t="s">
        <v>0</v>
      </c>
      <c r="E11" s="3">
        <v>800</v>
      </c>
    </row>
    <row r="12" spans="1:5" ht="15.75" x14ac:dyDescent="0.25">
      <c r="A12" s="2">
        <v>8</v>
      </c>
      <c r="B12" s="2" t="s">
        <v>175</v>
      </c>
      <c r="C12" s="85"/>
      <c r="D12" s="4" t="s">
        <v>0</v>
      </c>
      <c r="E12" s="3">
        <v>100</v>
      </c>
    </row>
    <row r="13" spans="1:5" ht="15.75" x14ac:dyDescent="0.25">
      <c r="A13" s="2">
        <v>9</v>
      </c>
      <c r="B13" s="2" t="s">
        <v>40</v>
      </c>
      <c r="C13" s="85"/>
      <c r="D13" s="4" t="s">
        <v>0</v>
      </c>
      <c r="E13" s="3">
        <v>1600</v>
      </c>
    </row>
    <row r="14" spans="1:5" ht="15.75" x14ac:dyDescent="0.25">
      <c r="A14" s="2">
        <v>10</v>
      </c>
      <c r="B14" s="2" t="s">
        <v>41</v>
      </c>
      <c r="C14" s="85"/>
      <c r="D14" s="4" t="s">
        <v>0</v>
      </c>
      <c r="E14" s="3">
        <v>1500</v>
      </c>
    </row>
    <row r="15" spans="1:5" ht="15.75" customHeight="1" x14ac:dyDescent="0.25">
      <c r="A15" s="2">
        <v>11</v>
      </c>
      <c r="B15" s="2" t="s">
        <v>42</v>
      </c>
      <c r="C15" s="85"/>
      <c r="D15" s="74" t="s">
        <v>37</v>
      </c>
      <c r="E15" s="3">
        <v>3400</v>
      </c>
    </row>
    <row r="16" spans="1:5" ht="30" customHeight="1" x14ac:dyDescent="0.25">
      <c r="A16" s="2">
        <v>12</v>
      </c>
      <c r="B16" s="2" t="s">
        <v>177</v>
      </c>
      <c r="C16" s="85"/>
      <c r="D16" s="4" t="s">
        <v>0</v>
      </c>
      <c r="E16" s="3">
        <v>1000</v>
      </c>
    </row>
    <row r="17" spans="1:5" ht="30.75" customHeight="1" x14ac:dyDescent="0.25">
      <c r="A17" s="2">
        <v>13</v>
      </c>
      <c r="B17" s="2" t="s">
        <v>182</v>
      </c>
      <c r="C17" s="85"/>
      <c r="D17" s="4" t="s">
        <v>0</v>
      </c>
      <c r="E17" s="3">
        <v>1000</v>
      </c>
    </row>
    <row r="18" spans="1:5" ht="31.5" x14ac:dyDescent="0.25">
      <c r="A18" s="2">
        <v>14</v>
      </c>
      <c r="B18" s="2" t="s">
        <v>179</v>
      </c>
      <c r="C18" s="85"/>
      <c r="D18" s="4" t="s">
        <v>0</v>
      </c>
      <c r="E18" s="3">
        <v>700</v>
      </c>
    </row>
    <row r="19" spans="1:5" ht="15.75" x14ac:dyDescent="0.25">
      <c r="A19" s="2">
        <v>15</v>
      </c>
      <c r="B19" s="2" t="s">
        <v>284</v>
      </c>
      <c r="C19" s="85"/>
      <c r="D19" s="4" t="s">
        <v>0</v>
      </c>
      <c r="E19" s="3">
        <v>600</v>
      </c>
    </row>
    <row r="20" spans="1:5" ht="51.75" customHeight="1" x14ac:dyDescent="0.25">
      <c r="A20" s="2">
        <v>16</v>
      </c>
      <c r="B20" s="2" t="s">
        <v>285</v>
      </c>
      <c r="C20" s="85"/>
      <c r="D20" s="4" t="s">
        <v>0</v>
      </c>
      <c r="E20" s="3">
        <v>300</v>
      </c>
    </row>
    <row r="21" spans="1:5" ht="15.75" x14ac:dyDescent="0.25">
      <c r="A21" s="2">
        <v>17</v>
      </c>
      <c r="B21" s="2" t="s">
        <v>176</v>
      </c>
      <c r="C21" s="85"/>
      <c r="D21" s="4" t="s">
        <v>37</v>
      </c>
      <c r="E21" s="3">
        <v>1000</v>
      </c>
    </row>
    <row r="22" spans="1:5" ht="15.75" x14ac:dyDescent="0.25">
      <c r="A22" s="2">
        <v>18</v>
      </c>
      <c r="B22" s="2" t="s">
        <v>286</v>
      </c>
      <c r="C22" s="85"/>
      <c r="D22" s="4" t="s">
        <v>37</v>
      </c>
      <c r="E22" s="3">
        <v>400</v>
      </c>
    </row>
    <row r="23" spans="1:5" ht="31.5" x14ac:dyDescent="0.25">
      <c r="A23" s="2">
        <v>18</v>
      </c>
      <c r="B23" s="2" t="s">
        <v>287</v>
      </c>
      <c r="C23" s="85"/>
      <c r="D23" s="4" t="s">
        <v>0</v>
      </c>
      <c r="E23" s="3">
        <v>150</v>
      </c>
    </row>
    <row r="24" spans="1:5" ht="15.75" x14ac:dyDescent="0.25">
      <c r="A24" s="2"/>
      <c r="B24" s="2"/>
      <c r="C24" s="85"/>
      <c r="D24" s="74"/>
      <c r="E24" s="3"/>
    </row>
    <row r="25" spans="1:5" ht="15.75" x14ac:dyDescent="0.25">
      <c r="A25" s="55" t="s">
        <v>93</v>
      </c>
      <c r="B25" s="55"/>
      <c r="C25" s="85"/>
      <c r="D25" s="9" t="s">
        <v>102</v>
      </c>
      <c r="E25" s="20">
        <f>SUM(E5:E24)</f>
        <v>23970</v>
      </c>
    </row>
    <row r="26" spans="1:5" ht="15.75" x14ac:dyDescent="0.25">
      <c r="A26" s="55" t="s">
        <v>144</v>
      </c>
      <c r="B26" s="55"/>
      <c r="C26" s="56"/>
      <c r="D26" s="9"/>
      <c r="E26" s="100">
        <v>7381578.8300000001</v>
      </c>
    </row>
    <row r="27" spans="1:5" ht="15.75" x14ac:dyDescent="0.25">
      <c r="B27" s="28"/>
      <c r="C27" s="28"/>
      <c r="D27" s="86"/>
      <c r="E27" s="86"/>
    </row>
    <row r="28" spans="1:5" x14ac:dyDescent="0.25">
      <c r="B28" t="s">
        <v>339</v>
      </c>
      <c r="C28"/>
      <c r="D28"/>
      <c r="E28" t="s">
        <v>340</v>
      </c>
    </row>
    <row r="29" spans="1:5" ht="15.75" x14ac:dyDescent="0.25">
      <c r="B29" s="28"/>
      <c r="C29" s="28"/>
      <c r="D29" s="86"/>
      <c r="E29" s="86"/>
    </row>
    <row r="30" spans="1:5" ht="15.75" x14ac:dyDescent="0.25">
      <c r="B30" s="28"/>
      <c r="C30" s="28"/>
      <c r="D30" s="28"/>
      <c r="E30" s="28"/>
    </row>
    <row r="31" spans="1:5" ht="15.75" x14ac:dyDescent="0.25">
      <c r="B31" s="28"/>
      <c r="C31" s="28"/>
      <c r="D31" s="86"/>
      <c r="E31" s="86"/>
    </row>
  </sheetData>
  <mergeCells count="5">
    <mergeCell ref="D29:E29"/>
    <mergeCell ref="D31:E31"/>
    <mergeCell ref="A2:E2"/>
    <mergeCell ref="D27:E27"/>
    <mergeCell ref="C5:C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3"/>
  <sheetViews>
    <sheetView view="pageBreakPreview" zoomScaleNormal="100" zoomScaleSheetLayoutView="100" workbookViewId="0">
      <selection activeCell="B12" sqref="B12"/>
    </sheetView>
  </sheetViews>
  <sheetFormatPr defaultRowHeight="15" x14ac:dyDescent="0.25"/>
  <cols>
    <col min="1" max="1" width="4.7109375" customWidth="1"/>
    <col min="2" max="2" width="63.28515625" customWidth="1"/>
    <col min="3" max="3" width="42.85546875" customWidth="1"/>
    <col min="4" max="4" width="8.28515625" bestFit="1" customWidth="1"/>
    <col min="5" max="5" width="14" bestFit="1" customWidth="1"/>
  </cols>
  <sheetData>
    <row r="1" spans="1:5" s="1" customFormat="1" ht="18.75" x14ac:dyDescent="0.3">
      <c r="A1" s="83" t="s">
        <v>150</v>
      </c>
      <c r="B1" s="83"/>
      <c r="C1" s="83"/>
      <c r="D1" s="83"/>
      <c r="E1" s="83"/>
    </row>
    <row r="2" spans="1:5" s="1" customFormat="1" ht="48" customHeight="1" x14ac:dyDescent="0.25">
      <c r="A2" s="10" t="s">
        <v>88</v>
      </c>
      <c r="B2" s="10" t="s">
        <v>89</v>
      </c>
      <c r="C2" s="10" t="s">
        <v>91</v>
      </c>
      <c r="D2" s="10" t="s">
        <v>90</v>
      </c>
      <c r="E2" s="10" t="s">
        <v>92</v>
      </c>
    </row>
    <row r="3" spans="1:5" s="1" customFormat="1" ht="15.75" x14ac:dyDescent="0.25">
      <c r="A3" s="11">
        <v>1</v>
      </c>
      <c r="B3" s="12">
        <v>2</v>
      </c>
      <c r="C3" s="13">
        <v>3</v>
      </c>
      <c r="D3" s="11">
        <v>4</v>
      </c>
      <c r="E3" s="12">
        <v>5</v>
      </c>
    </row>
    <row r="4" spans="1:5" ht="31.5" x14ac:dyDescent="0.25">
      <c r="A4" s="2">
        <v>4</v>
      </c>
      <c r="B4" s="2" t="s">
        <v>52</v>
      </c>
      <c r="C4" s="84" t="s">
        <v>101</v>
      </c>
      <c r="D4" s="4" t="s">
        <v>0</v>
      </c>
      <c r="E4" s="2">
        <v>280</v>
      </c>
    </row>
    <row r="5" spans="1:5" ht="15.75" x14ac:dyDescent="0.25">
      <c r="A5" s="2">
        <v>5</v>
      </c>
      <c r="B5" s="2" t="s">
        <v>178</v>
      </c>
      <c r="C5" s="89"/>
      <c r="D5" s="4" t="s">
        <v>0</v>
      </c>
      <c r="E5" s="2">
        <v>200</v>
      </c>
    </row>
    <row r="6" spans="1:5" ht="15.75" x14ac:dyDescent="0.25">
      <c r="A6" s="2">
        <v>6</v>
      </c>
      <c r="B6" s="2" t="s">
        <v>305</v>
      </c>
      <c r="C6" s="85"/>
      <c r="D6" s="4"/>
      <c r="E6" s="2">
        <v>300</v>
      </c>
    </row>
    <row r="7" spans="1:5" ht="15.75" x14ac:dyDescent="0.25">
      <c r="A7" s="2">
        <v>7</v>
      </c>
      <c r="B7" s="2" t="s">
        <v>306</v>
      </c>
      <c r="C7" s="85"/>
      <c r="D7" s="4" t="s">
        <v>0</v>
      </c>
      <c r="E7" s="2">
        <v>100</v>
      </c>
    </row>
    <row r="8" spans="1:5" ht="20.45" customHeight="1" x14ac:dyDescent="0.25">
      <c r="A8" s="2">
        <v>8</v>
      </c>
      <c r="B8" s="2" t="s">
        <v>53</v>
      </c>
      <c r="C8" s="85"/>
      <c r="D8" s="4" t="s">
        <v>0</v>
      </c>
      <c r="E8" s="2">
        <v>1800</v>
      </c>
    </row>
    <row r="9" spans="1:5" ht="33" customHeight="1" x14ac:dyDescent="0.25">
      <c r="A9" s="2">
        <v>9</v>
      </c>
      <c r="B9" s="2" t="s">
        <v>308</v>
      </c>
      <c r="C9" s="85"/>
      <c r="D9" s="4" t="s">
        <v>0</v>
      </c>
      <c r="E9" s="2">
        <v>150</v>
      </c>
    </row>
    <row r="10" spans="1:5" ht="15.75" x14ac:dyDescent="0.25">
      <c r="A10" s="2">
        <v>10</v>
      </c>
      <c r="B10" s="2" t="s">
        <v>310</v>
      </c>
      <c r="C10" s="85"/>
      <c r="D10" s="4" t="s">
        <v>0</v>
      </c>
      <c r="E10" s="2">
        <v>350</v>
      </c>
    </row>
    <row r="11" spans="1:5" ht="15.75" x14ac:dyDescent="0.25">
      <c r="A11" s="2">
        <v>11</v>
      </c>
      <c r="B11" s="2" t="s">
        <v>307</v>
      </c>
      <c r="C11" s="85"/>
      <c r="D11" s="4" t="s">
        <v>0</v>
      </c>
      <c r="E11" s="2">
        <v>500</v>
      </c>
    </row>
    <row r="12" spans="1:5" ht="31.5" x14ac:dyDescent="0.25">
      <c r="A12" s="2">
        <v>12</v>
      </c>
      <c r="B12" s="81" t="s">
        <v>358</v>
      </c>
      <c r="C12" s="85"/>
      <c r="D12" s="4" t="s">
        <v>0</v>
      </c>
      <c r="E12" s="2">
        <v>500</v>
      </c>
    </row>
    <row r="13" spans="1:5" ht="15.75" x14ac:dyDescent="0.25">
      <c r="A13" s="2">
        <v>13</v>
      </c>
      <c r="B13" s="2" t="s">
        <v>313</v>
      </c>
      <c r="C13" s="85"/>
      <c r="D13" s="4" t="s">
        <v>0</v>
      </c>
      <c r="E13" s="2">
        <v>60</v>
      </c>
    </row>
    <row r="14" spans="1:5" ht="15.75" x14ac:dyDescent="0.25">
      <c r="A14" s="2">
        <v>14</v>
      </c>
      <c r="B14" s="2" t="s">
        <v>311</v>
      </c>
      <c r="C14" s="85"/>
      <c r="D14" s="4" t="s">
        <v>0</v>
      </c>
      <c r="E14" s="2">
        <v>10</v>
      </c>
    </row>
    <row r="15" spans="1:5" ht="15.75" x14ac:dyDescent="0.25">
      <c r="A15" s="2">
        <v>15</v>
      </c>
      <c r="B15" s="2" t="s">
        <v>309</v>
      </c>
      <c r="C15" s="85"/>
      <c r="D15" s="4" t="s">
        <v>0</v>
      </c>
      <c r="E15" s="2">
        <v>200</v>
      </c>
    </row>
    <row r="16" spans="1:5" ht="15.75" x14ac:dyDescent="0.25">
      <c r="A16" s="2">
        <v>16</v>
      </c>
      <c r="B16" s="2" t="s">
        <v>36</v>
      </c>
      <c r="C16" s="85"/>
      <c r="D16" s="4" t="s">
        <v>0</v>
      </c>
      <c r="E16" s="2">
        <v>40</v>
      </c>
    </row>
    <row r="17" spans="1:5" ht="15.75" x14ac:dyDescent="0.25">
      <c r="A17" s="2">
        <v>17</v>
      </c>
      <c r="B17" s="2" t="s">
        <v>312</v>
      </c>
      <c r="C17" s="85"/>
      <c r="D17" s="4" t="s">
        <v>0</v>
      </c>
      <c r="E17" s="2">
        <v>100</v>
      </c>
    </row>
    <row r="18" spans="1:5" ht="15.75" x14ac:dyDescent="0.25">
      <c r="A18" s="2">
        <v>18</v>
      </c>
      <c r="B18" s="2" t="s">
        <v>314</v>
      </c>
      <c r="C18" s="85"/>
      <c r="D18" s="4" t="s">
        <v>0</v>
      </c>
      <c r="E18" s="2">
        <v>80</v>
      </c>
    </row>
    <row r="19" spans="1:5" ht="15.75" x14ac:dyDescent="0.25">
      <c r="A19" s="2">
        <v>19</v>
      </c>
      <c r="B19" s="2" t="s">
        <v>315</v>
      </c>
      <c r="C19" s="85"/>
      <c r="D19" s="4" t="s">
        <v>0</v>
      </c>
      <c r="E19" s="2">
        <v>20</v>
      </c>
    </row>
    <row r="20" spans="1:5" ht="15.75" x14ac:dyDescent="0.25">
      <c r="A20" s="2">
        <v>20</v>
      </c>
      <c r="B20" s="2" t="s">
        <v>316</v>
      </c>
      <c r="C20" s="85"/>
      <c r="D20" s="4" t="s">
        <v>0</v>
      </c>
      <c r="E20" s="2">
        <v>30</v>
      </c>
    </row>
    <row r="21" spans="1:5" ht="15.75" x14ac:dyDescent="0.25">
      <c r="A21" s="2">
        <v>21</v>
      </c>
      <c r="B21" s="2" t="s">
        <v>317</v>
      </c>
      <c r="C21" s="85"/>
      <c r="D21" s="4" t="s">
        <v>0</v>
      </c>
      <c r="E21" s="2">
        <v>30</v>
      </c>
    </row>
    <row r="22" spans="1:5" ht="15.75" x14ac:dyDescent="0.25">
      <c r="A22" s="2">
        <v>22</v>
      </c>
      <c r="B22" s="2" t="s">
        <v>318</v>
      </c>
      <c r="C22" s="85"/>
      <c r="D22" s="4" t="s">
        <v>0</v>
      </c>
      <c r="E22" s="2">
        <v>40</v>
      </c>
    </row>
    <row r="23" spans="1:5" ht="15.75" x14ac:dyDescent="0.25">
      <c r="A23" s="2">
        <v>23</v>
      </c>
      <c r="B23" s="2" t="s">
        <v>319</v>
      </c>
      <c r="C23" s="85"/>
      <c r="D23" s="4" t="s">
        <v>0</v>
      </c>
      <c r="E23" s="2">
        <v>40</v>
      </c>
    </row>
    <row r="24" spans="1:5" ht="15.75" x14ac:dyDescent="0.25">
      <c r="A24" s="2"/>
      <c r="B24" s="2"/>
      <c r="C24" s="85"/>
      <c r="D24" s="4"/>
      <c r="E24" s="2"/>
    </row>
    <row r="25" spans="1:5" ht="15.75" x14ac:dyDescent="0.25">
      <c r="A25" s="2"/>
      <c r="B25" s="2"/>
      <c r="C25" s="85"/>
      <c r="D25" s="4"/>
      <c r="E25" s="2"/>
    </row>
    <row r="26" spans="1:5" ht="15.75" x14ac:dyDescent="0.25">
      <c r="A26" s="43"/>
      <c r="B26" s="54" t="s">
        <v>93</v>
      </c>
      <c r="C26" s="85"/>
      <c r="D26" s="9" t="s">
        <v>96</v>
      </c>
      <c r="E26" s="20">
        <f>SUM(E4:E25)</f>
        <v>4830</v>
      </c>
    </row>
    <row r="27" spans="1:5" ht="15.75" x14ac:dyDescent="0.25">
      <c r="A27" s="43"/>
      <c r="B27" s="36" t="s">
        <v>145</v>
      </c>
      <c r="C27" s="85"/>
      <c r="D27" s="9"/>
      <c r="E27" s="20">
        <v>2749820</v>
      </c>
    </row>
    <row r="28" spans="1:5" x14ac:dyDescent="0.25">
      <c r="B28" t="s">
        <v>339</v>
      </c>
      <c r="E28" t="s">
        <v>340</v>
      </c>
    </row>
    <row r="29" spans="1:5" ht="15.75" x14ac:dyDescent="0.25">
      <c r="B29" s="78"/>
      <c r="C29" s="78"/>
      <c r="D29" s="88"/>
      <c r="E29" s="88"/>
    </row>
    <row r="30" spans="1:5" ht="15.75" x14ac:dyDescent="0.25">
      <c r="B30" s="6"/>
      <c r="C30" s="6"/>
      <c r="D30" s="82"/>
      <c r="E30" s="82"/>
    </row>
    <row r="31" spans="1:5" ht="15.75" x14ac:dyDescent="0.25">
      <c r="C31" s="6"/>
    </row>
    <row r="32" spans="1:5" ht="15.75" x14ac:dyDescent="0.25">
      <c r="C32" s="6"/>
    </row>
    <row r="33" spans="3:3" ht="15.75" x14ac:dyDescent="0.25">
      <c r="C33" s="6"/>
    </row>
  </sheetData>
  <mergeCells count="4">
    <mergeCell ref="D29:E29"/>
    <mergeCell ref="D30:E30"/>
    <mergeCell ref="A1:E1"/>
    <mergeCell ref="C4:C27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44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4.7109375" customWidth="1"/>
    <col min="2" max="2" width="57.140625" customWidth="1"/>
    <col min="3" max="3" width="57.28515625" customWidth="1"/>
    <col min="4" max="4" width="6.28515625" customWidth="1"/>
    <col min="5" max="5" width="14" bestFit="1" customWidth="1"/>
  </cols>
  <sheetData>
    <row r="1" spans="1:5" x14ac:dyDescent="0.25">
      <c r="A1" s="5"/>
      <c r="B1" s="5"/>
      <c r="C1" s="5"/>
      <c r="D1" s="5"/>
      <c r="E1" s="5"/>
    </row>
    <row r="2" spans="1:5" s="1" customFormat="1" ht="18.75" x14ac:dyDescent="0.3">
      <c r="A2" s="83" t="s">
        <v>149</v>
      </c>
      <c r="B2" s="83"/>
      <c r="C2" s="83"/>
      <c r="D2" s="83"/>
      <c r="E2" s="83"/>
    </row>
    <row r="3" spans="1:5" s="1" customFormat="1" ht="47.25" x14ac:dyDescent="0.25">
      <c r="A3" s="10" t="s">
        <v>88</v>
      </c>
      <c r="B3" s="10" t="s">
        <v>89</v>
      </c>
      <c r="C3" s="10" t="s">
        <v>91</v>
      </c>
      <c r="D3" s="10" t="s">
        <v>90</v>
      </c>
      <c r="E3" s="10" t="s">
        <v>92</v>
      </c>
    </row>
    <row r="4" spans="1:5" s="1" customFormat="1" ht="15.75" x14ac:dyDescent="0.25">
      <c r="A4" s="11">
        <v>1</v>
      </c>
      <c r="B4" s="12">
        <v>2</v>
      </c>
      <c r="C4" s="13">
        <v>3</v>
      </c>
      <c r="D4" s="11">
        <v>4</v>
      </c>
      <c r="E4" s="12">
        <v>5</v>
      </c>
    </row>
    <row r="5" spans="1:5" ht="31.5" x14ac:dyDescent="0.25">
      <c r="A5" s="2">
        <v>1</v>
      </c>
      <c r="B5" s="2" t="s">
        <v>357</v>
      </c>
      <c r="C5" s="84" t="s">
        <v>100</v>
      </c>
      <c r="D5" s="2" t="s">
        <v>0</v>
      </c>
      <c r="E5" s="24">
        <v>400</v>
      </c>
    </row>
    <row r="6" spans="1:5" ht="31.5" x14ac:dyDescent="0.25">
      <c r="A6" s="2">
        <v>2</v>
      </c>
      <c r="B6" s="2" t="s">
        <v>356</v>
      </c>
      <c r="C6" s="85"/>
      <c r="D6" s="2" t="s">
        <v>0</v>
      </c>
      <c r="E6" s="24">
        <v>750</v>
      </c>
    </row>
    <row r="7" spans="1:5" ht="15.75" x14ac:dyDescent="0.25">
      <c r="A7" s="2">
        <v>3</v>
      </c>
      <c r="B7" s="2" t="s">
        <v>355</v>
      </c>
      <c r="C7" s="85"/>
      <c r="D7" s="2" t="s">
        <v>0</v>
      </c>
      <c r="E7" s="24">
        <v>500</v>
      </c>
    </row>
    <row r="8" spans="1:5" ht="31.5" x14ac:dyDescent="0.25">
      <c r="A8" s="2">
        <v>4</v>
      </c>
      <c r="B8" s="2" t="s">
        <v>354</v>
      </c>
      <c r="C8" s="85"/>
      <c r="D8" s="2" t="s">
        <v>0</v>
      </c>
      <c r="E8" s="24">
        <v>400</v>
      </c>
    </row>
    <row r="9" spans="1:5" ht="15.75" x14ac:dyDescent="0.25">
      <c r="A9" s="2">
        <v>5</v>
      </c>
      <c r="B9" s="2" t="s">
        <v>289</v>
      </c>
      <c r="C9" s="85"/>
      <c r="D9" s="2" t="s">
        <v>0</v>
      </c>
      <c r="E9" s="24">
        <v>320</v>
      </c>
    </row>
    <row r="10" spans="1:5" ht="15.75" x14ac:dyDescent="0.25">
      <c r="A10" s="2">
        <v>6</v>
      </c>
      <c r="B10" s="2" t="s">
        <v>353</v>
      </c>
      <c r="C10" s="85"/>
      <c r="D10" s="2" t="s">
        <v>0</v>
      </c>
      <c r="E10" s="24">
        <v>300</v>
      </c>
    </row>
    <row r="11" spans="1:5" ht="15.75" x14ac:dyDescent="0.25">
      <c r="A11" s="2">
        <v>7</v>
      </c>
      <c r="B11" s="2" t="s">
        <v>352</v>
      </c>
      <c r="C11" s="85"/>
      <c r="D11" s="2" t="s">
        <v>0</v>
      </c>
      <c r="E11" s="24">
        <v>200</v>
      </c>
    </row>
    <row r="12" spans="1:5" ht="15.75" x14ac:dyDescent="0.25">
      <c r="A12" s="2">
        <v>8</v>
      </c>
      <c r="B12" s="2" t="s">
        <v>351</v>
      </c>
      <c r="C12" s="85"/>
      <c r="D12" s="2" t="s">
        <v>0</v>
      </c>
      <c r="E12" s="24">
        <v>200</v>
      </c>
    </row>
    <row r="13" spans="1:5" ht="15.75" x14ac:dyDescent="0.25">
      <c r="A13" s="2">
        <v>9</v>
      </c>
      <c r="B13" s="2" t="s">
        <v>290</v>
      </c>
      <c r="C13" s="85"/>
      <c r="D13" s="2" t="s">
        <v>0</v>
      </c>
      <c r="E13" s="24">
        <v>200</v>
      </c>
    </row>
    <row r="14" spans="1:5" ht="31.5" x14ac:dyDescent="0.25">
      <c r="A14" s="2">
        <v>10</v>
      </c>
      <c r="B14" s="2" t="s">
        <v>296</v>
      </c>
      <c r="C14" s="85"/>
      <c r="D14" s="2" t="s">
        <v>0</v>
      </c>
      <c r="E14" s="24">
        <f>300/2-50</f>
        <v>100</v>
      </c>
    </row>
    <row r="15" spans="1:5" ht="15.75" x14ac:dyDescent="0.25">
      <c r="A15" s="2">
        <v>11</v>
      </c>
      <c r="B15" s="2" t="s">
        <v>227</v>
      </c>
      <c r="C15" s="85"/>
      <c r="D15" s="2" t="s">
        <v>0</v>
      </c>
      <c r="E15" s="24">
        <v>200</v>
      </c>
    </row>
    <row r="16" spans="1:5" ht="15.75" x14ac:dyDescent="0.25">
      <c r="A16" s="2">
        <v>12</v>
      </c>
      <c r="B16" s="2" t="s">
        <v>224</v>
      </c>
      <c r="C16" s="85"/>
      <c r="D16" s="2" t="s">
        <v>0</v>
      </c>
      <c r="E16" s="24">
        <v>250</v>
      </c>
    </row>
    <row r="17" spans="1:5" ht="31.5" x14ac:dyDescent="0.25">
      <c r="A17" s="2">
        <v>13</v>
      </c>
      <c r="B17" s="2" t="s">
        <v>350</v>
      </c>
      <c r="C17" s="85"/>
      <c r="D17" s="2" t="s">
        <v>0</v>
      </c>
      <c r="E17" s="24">
        <v>250</v>
      </c>
    </row>
    <row r="18" spans="1:5" ht="15.75" x14ac:dyDescent="0.25">
      <c r="A18" s="2">
        <v>14</v>
      </c>
      <c r="B18" s="2" t="s">
        <v>291</v>
      </c>
      <c r="C18" s="85"/>
      <c r="D18" s="2" t="s">
        <v>0</v>
      </c>
      <c r="E18" s="24">
        <v>200</v>
      </c>
    </row>
    <row r="19" spans="1:5" ht="15.75" x14ac:dyDescent="0.25">
      <c r="A19" s="2">
        <v>15</v>
      </c>
      <c r="B19" s="2" t="s">
        <v>31</v>
      </c>
      <c r="C19" s="85"/>
      <c r="D19" s="2" t="s">
        <v>0</v>
      </c>
      <c r="E19" s="24">
        <v>150</v>
      </c>
    </row>
    <row r="20" spans="1:5" ht="15.75" x14ac:dyDescent="0.25">
      <c r="A20" s="2">
        <v>16</v>
      </c>
      <c r="B20" s="2" t="s">
        <v>292</v>
      </c>
      <c r="C20" s="85"/>
      <c r="D20" s="2" t="s">
        <v>0</v>
      </c>
      <c r="E20" s="24">
        <f>270/2-35</f>
        <v>100</v>
      </c>
    </row>
    <row r="21" spans="1:5" ht="15.75" x14ac:dyDescent="0.25">
      <c r="A21" s="2">
        <v>17</v>
      </c>
      <c r="B21" s="2" t="s">
        <v>293</v>
      </c>
      <c r="C21" s="85"/>
      <c r="D21" s="2" t="s">
        <v>0</v>
      </c>
      <c r="E21" s="24">
        <v>150</v>
      </c>
    </row>
    <row r="22" spans="1:5" ht="15.75" x14ac:dyDescent="0.25">
      <c r="A22" s="2">
        <v>18</v>
      </c>
      <c r="B22" s="2" t="s">
        <v>226</v>
      </c>
      <c r="C22" s="85"/>
      <c r="D22" s="2" t="s">
        <v>0</v>
      </c>
      <c r="E22" s="24">
        <f>100/2</f>
        <v>50</v>
      </c>
    </row>
    <row r="23" spans="1:5" ht="15.75" x14ac:dyDescent="0.25">
      <c r="A23" s="2">
        <v>19</v>
      </c>
      <c r="B23" s="2" t="s">
        <v>294</v>
      </c>
      <c r="C23" s="85"/>
      <c r="D23" s="2" t="s">
        <v>0</v>
      </c>
      <c r="E23" s="24">
        <f>420/2-10</f>
        <v>200</v>
      </c>
    </row>
    <row r="24" spans="1:5" ht="15.75" x14ac:dyDescent="0.25">
      <c r="A24" s="2">
        <v>20</v>
      </c>
      <c r="B24" s="2" t="s">
        <v>295</v>
      </c>
      <c r="C24" s="85"/>
      <c r="D24" s="2" t="s">
        <v>0</v>
      </c>
      <c r="E24" s="24">
        <v>150</v>
      </c>
    </row>
    <row r="25" spans="1:5" ht="15.75" x14ac:dyDescent="0.25">
      <c r="A25" s="2">
        <v>21</v>
      </c>
      <c r="B25" s="2" t="s">
        <v>35</v>
      </c>
      <c r="C25" s="85"/>
      <c r="D25" s="2" t="s">
        <v>0</v>
      </c>
      <c r="E25" s="24">
        <v>150</v>
      </c>
    </row>
    <row r="26" spans="1:5" ht="15.75" x14ac:dyDescent="0.25">
      <c r="A26" s="2">
        <v>22</v>
      </c>
      <c r="B26" s="2" t="s">
        <v>184</v>
      </c>
      <c r="C26" s="85"/>
      <c r="D26" s="2" t="s">
        <v>0</v>
      </c>
      <c r="E26" s="24">
        <v>200</v>
      </c>
    </row>
    <row r="27" spans="1:5" ht="15.75" x14ac:dyDescent="0.25">
      <c r="A27" s="2">
        <v>23</v>
      </c>
      <c r="B27" s="2" t="s">
        <v>32</v>
      </c>
      <c r="C27" s="85"/>
      <c r="D27" s="2" t="s">
        <v>0</v>
      </c>
      <c r="E27" s="24">
        <f>80/2</f>
        <v>40</v>
      </c>
    </row>
    <row r="28" spans="1:5" ht="15.75" x14ac:dyDescent="0.25">
      <c r="A28" s="2">
        <v>24</v>
      </c>
      <c r="B28" s="2" t="s">
        <v>297</v>
      </c>
      <c r="C28" s="85"/>
      <c r="D28" s="2" t="s">
        <v>0</v>
      </c>
      <c r="E28" s="24">
        <v>200</v>
      </c>
    </row>
    <row r="29" spans="1:5" ht="15.75" x14ac:dyDescent="0.25">
      <c r="A29" s="2">
        <v>25</v>
      </c>
      <c r="B29" s="2" t="s">
        <v>33</v>
      </c>
      <c r="C29" s="85"/>
      <c r="D29" s="2" t="s">
        <v>0</v>
      </c>
      <c r="E29" s="24">
        <v>35</v>
      </c>
    </row>
    <row r="30" spans="1:5" ht="15.75" x14ac:dyDescent="0.25">
      <c r="A30" s="2">
        <v>26</v>
      </c>
      <c r="B30" s="2" t="s">
        <v>34</v>
      </c>
      <c r="C30" s="85"/>
      <c r="D30" s="2" t="s">
        <v>0</v>
      </c>
      <c r="E30" s="24">
        <v>35</v>
      </c>
    </row>
    <row r="31" spans="1:5" ht="15.75" x14ac:dyDescent="0.25">
      <c r="A31" s="2">
        <v>27</v>
      </c>
      <c r="B31" s="2" t="s">
        <v>225</v>
      </c>
      <c r="C31" s="85"/>
      <c r="D31" s="2" t="s">
        <v>0</v>
      </c>
      <c r="E31" s="24">
        <v>450</v>
      </c>
    </row>
    <row r="32" spans="1:5" ht="15.75" x14ac:dyDescent="0.25">
      <c r="A32" s="2">
        <v>28</v>
      </c>
      <c r="B32" s="2" t="s">
        <v>119</v>
      </c>
      <c r="C32" s="85"/>
      <c r="D32" s="2" t="s">
        <v>0</v>
      </c>
      <c r="E32" s="24">
        <v>110</v>
      </c>
    </row>
    <row r="33" spans="1:5" ht="15.75" x14ac:dyDescent="0.25">
      <c r="A33" s="2">
        <v>29</v>
      </c>
      <c r="B33" s="2" t="s">
        <v>298</v>
      </c>
      <c r="C33" s="85"/>
      <c r="D33" s="2" t="s">
        <v>0</v>
      </c>
      <c r="E33" s="24">
        <v>190</v>
      </c>
    </row>
    <row r="34" spans="1:5" ht="15.75" x14ac:dyDescent="0.25">
      <c r="A34" s="2">
        <v>30</v>
      </c>
      <c r="B34" s="31"/>
      <c r="C34" s="34"/>
      <c r="D34" s="2"/>
      <c r="E34" s="24"/>
    </row>
    <row r="35" spans="1:5" ht="15.75" x14ac:dyDescent="0.25">
      <c r="A35" s="90" t="s">
        <v>93</v>
      </c>
      <c r="B35" s="90"/>
      <c r="C35" s="91"/>
      <c r="D35" s="9" t="s">
        <v>98</v>
      </c>
      <c r="E35" s="20">
        <f>SUM(E5:E34)</f>
        <v>6480</v>
      </c>
    </row>
    <row r="36" spans="1:5" ht="15.75" x14ac:dyDescent="0.25">
      <c r="B36" s="36" t="s">
        <v>145</v>
      </c>
      <c r="C36" s="37"/>
      <c r="D36" s="36"/>
      <c r="E36" s="44">
        <v>4872300</v>
      </c>
    </row>
    <row r="37" spans="1:5" ht="15.75" x14ac:dyDescent="0.25">
      <c r="B37" s="38"/>
      <c r="C37" s="38"/>
      <c r="D37" s="38"/>
      <c r="E37" s="44"/>
    </row>
    <row r="38" spans="1:5" x14ac:dyDescent="0.25">
      <c r="B38" t="s">
        <v>339</v>
      </c>
      <c r="E38" t="s">
        <v>340</v>
      </c>
    </row>
    <row r="39" spans="1:5" ht="15.75" x14ac:dyDescent="0.25">
      <c r="B39" s="30"/>
      <c r="C39" s="6"/>
      <c r="D39" s="6"/>
      <c r="E39" s="6"/>
    </row>
    <row r="40" spans="1:5" ht="15.75" x14ac:dyDescent="0.25">
      <c r="B40" s="6"/>
      <c r="C40" s="6"/>
      <c r="D40" s="82"/>
      <c r="E40" s="82"/>
    </row>
    <row r="41" spans="1:5" ht="15.75" x14ac:dyDescent="0.25">
      <c r="B41" s="6"/>
      <c r="C41" s="6"/>
      <c r="D41" s="6"/>
      <c r="E41" s="6"/>
    </row>
    <row r="42" spans="1:5" ht="15.75" x14ac:dyDescent="0.25">
      <c r="B42" s="6"/>
      <c r="C42" s="6"/>
      <c r="D42" s="82"/>
      <c r="E42" s="82"/>
    </row>
    <row r="43" spans="1:5" ht="15.75" x14ac:dyDescent="0.25">
      <c r="B43" s="6"/>
      <c r="C43" s="6"/>
      <c r="D43" s="6"/>
      <c r="E43" s="6"/>
    </row>
    <row r="44" spans="1:5" ht="15.75" x14ac:dyDescent="0.25">
      <c r="B44" s="6"/>
      <c r="C44" s="6"/>
      <c r="D44" s="82"/>
      <c r="E44" s="82"/>
    </row>
  </sheetData>
  <mergeCells count="6">
    <mergeCell ref="D42:E42"/>
    <mergeCell ref="D44:E44"/>
    <mergeCell ref="A2:E2"/>
    <mergeCell ref="C5:C33"/>
    <mergeCell ref="A35:C35"/>
    <mergeCell ref="D40:E40"/>
  </mergeCells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43"/>
  <sheetViews>
    <sheetView view="pageBreakPreview" topLeftCell="A10" zoomScaleNormal="100" zoomScaleSheetLayoutView="100" workbookViewId="0">
      <selection activeCell="C39" sqref="C39"/>
    </sheetView>
  </sheetViews>
  <sheetFormatPr defaultColWidth="8.85546875" defaultRowHeight="15" x14ac:dyDescent="0.25"/>
  <cols>
    <col min="1" max="1" width="4.7109375" style="26" customWidth="1"/>
    <col min="2" max="2" width="62.42578125" style="26" customWidth="1"/>
    <col min="3" max="3" width="43.42578125" style="26" customWidth="1"/>
    <col min="4" max="4" width="6.28515625" style="26" customWidth="1"/>
    <col min="5" max="5" width="13.85546875" style="26" bestFit="1" customWidth="1"/>
    <col min="6" max="16384" width="8.85546875" style="26"/>
  </cols>
  <sheetData>
    <row r="1" spans="1:5" x14ac:dyDescent="0.25">
      <c r="A1"/>
      <c r="B1"/>
      <c r="C1"/>
      <c r="D1"/>
      <c r="E1" s="63"/>
    </row>
    <row r="2" spans="1:5" s="27" customFormat="1" ht="18.75" x14ac:dyDescent="0.3">
      <c r="A2" s="87" t="s">
        <v>126</v>
      </c>
      <c r="B2" s="87"/>
      <c r="C2" s="87"/>
      <c r="D2" s="87"/>
      <c r="E2" s="87"/>
    </row>
    <row r="3" spans="1:5" s="27" customFormat="1" ht="47.25" x14ac:dyDescent="0.25">
      <c r="A3" s="10" t="s">
        <v>88</v>
      </c>
      <c r="B3" s="10" t="s">
        <v>89</v>
      </c>
      <c r="C3" s="10" t="s">
        <v>91</v>
      </c>
      <c r="D3" s="10" t="s">
        <v>90</v>
      </c>
      <c r="E3" s="64" t="s">
        <v>92</v>
      </c>
    </row>
    <row r="4" spans="1:5" s="27" customFormat="1" ht="15.75" x14ac:dyDescent="0.25">
      <c r="A4" s="65">
        <v>1</v>
      </c>
      <c r="B4" s="66">
        <v>2</v>
      </c>
      <c r="C4" s="67">
        <v>3</v>
      </c>
      <c r="D4" s="65">
        <v>4</v>
      </c>
      <c r="E4" s="66">
        <v>5</v>
      </c>
    </row>
    <row r="5" spans="1:5" ht="31.5" customHeight="1" x14ac:dyDescent="0.25">
      <c r="A5" s="68">
        <v>1</v>
      </c>
      <c r="B5" s="68" t="s">
        <v>276</v>
      </c>
      <c r="C5" s="92" t="s">
        <v>99</v>
      </c>
      <c r="D5" s="68" t="s">
        <v>0</v>
      </c>
      <c r="E5" s="69">
        <v>600</v>
      </c>
    </row>
    <row r="6" spans="1:5" ht="15.75" x14ac:dyDescent="0.25">
      <c r="A6" s="68">
        <v>2</v>
      </c>
      <c r="B6" s="68" t="s">
        <v>185</v>
      </c>
      <c r="C6" s="93"/>
      <c r="D6" s="68" t="s">
        <v>0</v>
      </c>
      <c r="E6" s="69">
        <v>600</v>
      </c>
    </row>
    <row r="7" spans="1:5" ht="15.75" x14ac:dyDescent="0.25">
      <c r="A7" s="68">
        <v>3</v>
      </c>
      <c r="B7" s="68" t="s">
        <v>187</v>
      </c>
      <c r="C7" s="93"/>
      <c r="D7" s="68" t="s">
        <v>0</v>
      </c>
      <c r="E7" s="69">
        <v>2300</v>
      </c>
    </row>
    <row r="8" spans="1:5" ht="15.75" x14ac:dyDescent="0.25">
      <c r="A8" s="68">
        <v>4</v>
      </c>
      <c r="B8" s="68" t="s">
        <v>186</v>
      </c>
      <c r="C8" s="93"/>
      <c r="D8" s="68" t="s">
        <v>0</v>
      </c>
      <c r="E8" s="69">
        <v>2200</v>
      </c>
    </row>
    <row r="9" spans="1:5" ht="15.75" x14ac:dyDescent="0.25">
      <c r="A9" s="68">
        <v>5</v>
      </c>
      <c r="B9" s="68" t="s">
        <v>188</v>
      </c>
      <c r="C9" s="93"/>
      <c r="D9" s="68" t="s">
        <v>0</v>
      </c>
      <c r="E9" s="69">
        <v>1600</v>
      </c>
    </row>
    <row r="10" spans="1:5" ht="15.75" x14ac:dyDescent="0.25">
      <c r="A10" s="68">
        <v>6</v>
      </c>
      <c r="B10" s="68" t="s">
        <v>189</v>
      </c>
      <c r="C10" s="93"/>
      <c r="D10" s="68" t="s">
        <v>0</v>
      </c>
      <c r="E10" s="69">
        <v>600</v>
      </c>
    </row>
    <row r="11" spans="1:5" ht="15.75" x14ac:dyDescent="0.25">
      <c r="A11" s="68">
        <v>7</v>
      </c>
      <c r="B11" s="68" t="s">
        <v>190</v>
      </c>
      <c r="C11" s="93"/>
      <c r="D11" s="68" t="s">
        <v>0</v>
      </c>
      <c r="E11" s="69">
        <f>3000/4</f>
        <v>750</v>
      </c>
    </row>
    <row r="12" spans="1:5" ht="15.75" x14ac:dyDescent="0.25">
      <c r="A12" s="68">
        <v>8</v>
      </c>
      <c r="B12" s="68" t="s">
        <v>191</v>
      </c>
      <c r="C12" s="93"/>
      <c r="D12" s="68" t="s">
        <v>0</v>
      </c>
      <c r="E12" s="69">
        <v>230</v>
      </c>
    </row>
    <row r="13" spans="1:5" ht="15.75" x14ac:dyDescent="0.25">
      <c r="A13" s="68">
        <v>9</v>
      </c>
      <c r="B13" s="68" t="s">
        <v>50</v>
      </c>
      <c r="C13" s="93"/>
      <c r="D13" s="68" t="s">
        <v>0</v>
      </c>
      <c r="E13" s="69">
        <v>300</v>
      </c>
    </row>
    <row r="14" spans="1:5" ht="15.75" x14ac:dyDescent="0.25">
      <c r="A14" s="68">
        <v>10</v>
      </c>
      <c r="B14" s="68" t="s">
        <v>277</v>
      </c>
      <c r="C14" s="93"/>
      <c r="D14" s="68" t="s">
        <v>0</v>
      </c>
      <c r="E14" s="69">
        <v>50</v>
      </c>
    </row>
    <row r="15" spans="1:5" ht="15.75" x14ac:dyDescent="0.25">
      <c r="A15" s="68">
        <v>11</v>
      </c>
      <c r="B15" s="68" t="s">
        <v>278</v>
      </c>
      <c r="C15" s="93"/>
      <c r="D15" s="68" t="s">
        <v>0</v>
      </c>
      <c r="E15" s="69">
        <v>1500</v>
      </c>
    </row>
    <row r="16" spans="1:5" ht="15.75" x14ac:dyDescent="0.25">
      <c r="A16" s="68">
        <v>12</v>
      </c>
      <c r="B16" s="68" t="s">
        <v>192</v>
      </c>
      <c r="C16" s="93"/>
      <c r="D16" s="68" t="s">
        <v>0</v>
      </c>
      <c r="E16" s="69">
        <v>2500</v>
      </c>
    </row>
    <row r="17" spans="1:5" ht="15.75" x14ac:dyDescent="0.25">
      <c r="A17" s="68">
        <v>13</v>
      </c>
      <c r="B17" s="68" t="s">
        <v>193</v>
      </c>
      <c r="C17" s="93"/>
      <c r="D17" s="68" t="s">
        <v>0</v>
      </c>
      <c r="E17" s="69">
        <v>250</v>
      </c>
    </row>
    <row r="18" spans="1:5" ht="15.75" x14ac:dyDescent="0.25">
      <c r="A18" s="68">
        <v>14</v>
      </c>
      <c r="B18" s="68" t="s">
        <v>194</v>
      </c>
      <c r="C18" s="93"/>
      <c r="D18" s="68" t="s">
        <v>0</v>
      </c>
      <c r="E18" s="69">
        <f>1000/4</f>
        <v>250</v>
      </c>
    </row>
    <row r="19" spans="1:5" ht="15.75" x14ac:dyDescent="0.25">
      <c r="A19" s="68">
        <v>15</v>
      </c>
      <c r="B19" s="68" t="s">
        <v>195</v>
      </c>
      <c r="C19" s="93"/>
      <c r="D19" s="68" t="s">
        <v>0</v>
      </c>
      <c r="E19" s="69">
        <v>1500</v>
      </c>
    </row>
    <row r="20" spans="1:5" ht="31.5" x14ac:dyDescent="0.25">
      <c r="A20" s="68">
        <v>16</v>
      </c>
      <c r="B20" s="68" t="s">
        <v>196</v>
      </c>
      <c r="C20" s="93"/>
      <c r="D20" s="68" t="s">
        <v>0</v>
      </c>
      <c r="E20" s="69">
        <v>1500</v>
      </c>
    </row>
    <row r="21" spans="1:5" ht="15.75" x14ac:dyDescent="0.25">
      <c r="A21" s="68">
        <v>17</v>
      </c>
      <c r="B21" s="68" t="s">
        <v>279</v>
      </c>
      <c r="C21" s="93"/>
      <c r="D21" s="68" t="s">
        <v>0</v>
      </c>
      <c r="E21" s="69">
        <v>320</v>
      </c>
    </row>
    <row r="22" spans="1:5" ht="15.75" x14ac:dyDescent="0.25">
      <c r="A22" s="68">
        <v>18</v>
      </c>
      <c r="B22" s="68" t="s">
        <v>197</v>
      </c>
      <c r="C22" s="93"/>
      <c r="D22" s="68" t="s">
        <v>0</v>
      </c>
      <c r="E22" s="69">
        <v>250</v>
      </c>
    </row>
    <row r="23" spans="1:5" ht="31.5" x14ac:dyDescent="0.25">
      <c r="A23" s="68">
        <v>19</v>
      </c>
      <c r="B23" s="68" t="s">
        <v>198</v>
      </c>
      <c r="C23" s="93"/>
      <c r="D23" s="68" t="s">
        <v>0</v>
      </c>
      <c r="E23" s="69">
        <v>4000</v>
      </c>
    </row>
    <row r="24" spans="1:5" ht="15.75" x14ac:dyDescent="0.25">
      <c r="A24" s="68">
        <v>20</v>
      </c>
      <c r="B24" s="68" t="s">
        <v>199</v>
      </c>
      <c r="C24" s="93"/>
      <c r="D24" s="68" t="s">
        <v>0</v>
      </c>
      <c r="E24" s="69">
        <v>300</v>
      </c>
    </row>
    <row r="25" spans="1:5" ht="15.75" x14ac:dyDescent="0.25">
      <c r="A25" s="68">
        <v>21</v>
      </c>
      <c r="B25" s="68" t="s">
        <v>200</v>
      </c>
      <c r="C25" s="93"/>
      <c r="D25" s="68" t="s">
        <v>0</v>
      </c>
      <c r="E25" s="69">
        <v>300</v>
      </c>
    </row>
    <row r="26" spans="1:5" ht="15.75" x14ac:dyDescent="0.25">
      <c r="A26" s="68">
        <v>22</v>
      </c>
      <c r="B26" s="68" t="s">
        <v>201</v>
      </c>
      <c r="C26" s="93"/>
      <c r="D26" s="68" t="s">
        <v>0</v>
      </c>
      <c r="E26" s="69">
        <v>900</v>
      </c>
    </row>
    <row r="27" spans="1:5" ht="15.75" x14ac:dyDescent="0.25">
      <c r="A27" s="68">
        <v>23</v>
      </c>
      <c r="B27" s="68" t="s">
        <v>48</v>
      </c>
      <c r="C27" s="93"/>
      <c r="D27" s="68" t="s">
        <v>0</v>
      </c>
      <c r="E27" s="69">
        <v>200</v>
      </c>
    </row>
    <row r="28" spans="1:5" ht="15.75" x14ac:dyDescent="0.25">
      <c r="A28" s="68">
        <v>24</v>
      </c>
      <c r="B28" s="68" t="s">
        <v>49</v>
      </c>
      <c r="C28" s="93"/>
      <c r="D28" s="68" t="s">
        <v>0</v>
      </c>
      <c r="E28" s="69">
        <v>700</v>
      </c>
    </row>
    <row r="29" spans="1:5" ht="15.75" x14ac:dyDescent="0.25">
      <c r="A29" s="68">
        <v>25</v>
      </c>
      <c r="B29" s="68" t="s">
        <v>202</v>
      </c>
      <c r="C29" s="93"/>
      <c r="D29" s="68" t="s">
        <v>0</v>
      </c>
      <c r="E29" s="69">
        <f>2700/4-175</f>
        <v>500</v>
      </c>
    </row>
    <row r="30" spans="1:5" ht="15.75" x14ac:dyDescent="0.25">
      <c r="A30" s="68">
        <v>26</v>
      </c>
      <c r="B30" s="68" t="s">
        <v>51</v>
      </c>
      <c r="C30" s="93"/>
      <c r="D30" s="68" t="s">
        <v>0</v>
      </c>
      <c r="E30" s="69">
        <v>100</v>
      </c>
    </row>
    <row r="31" spans="1:5" ht="15.75" x14ac:dyDescent="0.25">
      <c r="A31" s="68">
        <v>27</v>
      </c>
      <c r="B31" s="68" t="s">
        <v>280</v>
      </c>
      <c r="C31" s="93"/>
      <c r="D31" s="68" t="s">
        <v>0</v>
      </c>
      <c r="E31" s="69">
        <v>1200</v>
      </c>
    </row>
    <row r="32" spans="1:5" ht="15.75" x14ac:dyDescent="0.25">
      <c r="A32" s="70">
        <v>28</v>
      </c>
      <c r="B32" s="68" t="s">
        <v>281</v>
      </c>
      <c r="C32" s="71"/>
      <c r="D32" s="68" t="s">
        <v>0</v>
      </c>
      <c r="E32" s="69">
        <v>100</v>
      </c>
    </row>
    <row r="33" spans="1:5" ht="15.75" x14ac:dyDescent="0.25">
      <c r="A33" s="70">
        <v>29</v>
      </c>
      <c r="B33" s="68" t="s">
        <v>282</v>
      </c>
      <c r="C33" s="71"/>
      <c r="D33" s="68" t="s">
        <v>0</v>
      </c>
      <c r="E33" s="69">
        <v>80</v>
      </c>
    </row>
    <row r="34" spans="1:5" ht="15.75" x14ac:dyDescent="0.25">
      <c r="A34" s="70">
        <v>30</v>
      </c>
      <c r="B34" s="68" t="s">
        <v>203</v>
      </c>
      <c r="C34" s="71"/>
      <c r="D34" s="68" t="s">
        <v>0</v>
      </c>
      <c r="E34" s="69">
        <v>690</v>
      </c>
    </row>
    <row r="35" spans="1:5" ht="15.75" x14ac:dyDescent="0.25">
      <c r="A35" s="70">
        <v>31</v>
      </c>
      <c r="B35" s="68" t="s">
        <v>283</v>
      </c>
      <c r="C35" s="71"/>
      <c r="D35" s="68" t="s">
        <v>0</v>
      </c>
      <c r="E35" s="69">
        <v>1000</v>
      </c>
    </row>
    <row r="36" spans="1:5" ht="15.75" x14ac:dyDescent="0.25">
      <c r="A36" s="90" t="s">
        <v>93</v>
      </c>
      <c r="B36" s="90"/>
      <c r="C36" s="91"/>
      <c r="D36" s="9" t="s">
        <v>98</v>
      </c>
      <c r="E36" s="72">
        <f>SUM(E5:E35)</f>
        <v>27370</v>
      </c>
    </row>
    <row r="37" spans="1:5" ht="31.5" x14ac:dyDescent="0.25">
      <c r="A37" s="90" t="s">
        <v>146</v>
      </c>
      <c r="B37" s="90"/>
      <c r="C37" s="91"/>
      <c r="D37" s="46"/>
      <c r="E37" s="101" t="s">
        <v>348</v>
      </c>
    </row>
    <row r="39" spans="1:5" x14ac:dyDescent="0.25">
      <c r="B39" t="s">
        <v>339</v>
      </c>
      <c r="C39"/>
      <c r="D39"/>
      <c r="E39" t="s">
        <v>340</v>
      </c>
    </row>
    <row r="40" spans="1:5" ht="15.75" x14ac:dyDescent="0.25">
      <c r="B40" s="28"/>
      <c r="C40" s="28"/>
      <c r="D40" s="28"/>
      <c r="E40" s="28"/>
    </row>
    <row r="41" spans="1:5" ht="15.75" x14ac:dyDescent="0.25">
      <c r="B41" s="28"/>
      <c r="C41" s="28"/>
      <c r="D41" s="86"/>
      <c r="E41" s="86"/>
    </row>
    <row r="42" spans="1:5" ht="15.75" x14ac:dyDescent="0.25">
      <c r="B42" s="28"/>
      <c r="C42" s="28"/>
      <c r="D42" s="28"/>
      <c r="E42" s="28"/>
    </row>
    <row r="43" spans="1:5" ht="15.75" x14ac:dyDescent="0.25">
      <c r="B43" s="28"/>
      <c r="C43" s="28"/>
      <c r="D43" s="86"/>
      <c r="E43" s="86"/>
    </row>
  </sheetData>
  <mergeCells count="6">
    <mergeCell ref="D41:E41"/>
    <mergeCell ref="D43:E43"/>
    <mergeCell ref="A2:E2"/>
    <mergeCell ref="C5:C31"/>
    <mergeCell ref="A36:C36"/>
    <mergeCell ref="A37:C37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47"/>
  <sheetViews>
    <sheetView view="pageBreakPreview" topLeftCell="A16" zoomScaleNormal="100" zoomScaleSheetLayoutView="100" workbookViewId="0">
      <selection activeCell="A39" sqref="A39:C39"/>
    </sheetView>
  </sheetViews>
  <sheetFormatPr defaultColWidth="8.85546875" defaultRowHeight="15" x14ac:dyDescent="0.25"/>
  <cols>
    <col min="1" max="1" width="4.7109375" style="26" customWidth="1"/>
    <col min="2" max="2" width="54.42578125" style="26" customWidth="1"/>
    <col min="3" max="3" width="37.7109375" style="26" customWidth="1"/>
    <col min="4" max="4" width="6.28515625" style="26" customWidth="1"/>
    <col min="5" max="5" width="12.7109375" style="26" bestFit="1" customWidth="1"/>
    <col min="6" max="21" width="0" style="26" hidden="1" customWidth="1"/>
    <col min="22" max="16384" width="8.85546875" style="26"/>
  </cols>
  <sheetData>
    <row r="1" spans="1:2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1" s="27" customFormat="1" ht="18.75" x14ac:dyDescent="0.3">
      <c r="A2" s="87" t="s">
        <v>127</v>
      </c>
      <c r="B2" s="87"/>
      <c r="C2" s="87"/>
      <c r="D2" s="87"/>
      <c r="E2" s="8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27" customFormat="1" ht="47.25" x14ac:dyDescent="0.25">
      <c r="A3" s="10" t="s">
        <v>88</v>
      </c>
      <c r="B3" s="10" t="s">
        <v>89</v>
      </c>
      <c r="C3" s="10" t="s">
        <v>91</v>
      </c>
      <c r="D3" s="10" t="s">
        <v>90</v>
      </c>
      <c r="E3" s="10" t="s">
        <v>92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</row>
    <row r="4" spans="1:21" s="27" customFormat="1" ht="15.75" x14ac:dyDescent="0.25">
      <c r="A4" s="11">
        <v>1</v>
      </c>
      <c r="B4" s="12">
        <v>2</v>
      </c>
      <c r="C4" s="13">
        <v>3</v>
      </c>
      <c r="D4" s="11">
        <v>4</v>
      </c>
      <c r="E4" s="12">
        <v>5</v>
      </c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15"/>
    </row>
    <row r="5" spans="1:21" ht="31.5" customHeight="1" x14ac:dyDescent="0.25">
      <c r="A5" s="2">
        <v>1</v>
      </c>
      <c r="B5" s="2" t="s">
        <v>76</v>
      </c>
      <c r="C5" s="84" t="s">
        <v>104</v>
      </c>
      <c r="D5" s="2" t="s">
        <v>0</v>
      </c>
      <c r="E5" s="3">
        <v>450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59"/>
    </row>
    <row r="6" spans="1:21" ht="15.75" x14ac:dyDescent="0.25">
      <c r="A6" s="2">
        <v>2</v>
      </c>
      <c r="B6" s="2" t="s">
        <v>262</v>
      </c>
      <c r="C6" s="85"/>
      <c r="D6" s="2" t="s">
        <v>0</v>
      </c>
      <c r="E6" s="3">
        <v>200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0"/>
    </row>
    <row r="7" spans="1:21" ht="31.5" x14ac:dyDescent="0.25">
      <c r="A7" s="2">
        <v>3</v>
      </c>
      <c r="B7" s="2" t="s">
        <v>78</v>
      </c>
      <c r="C7" s="85"/>
      <c r="D7" s="2" t="s">
        <v>0</v>
      </c>
      <c r="E7" s="3">
        <v>600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0"/>
    </row>
    <row r="8" spans="1:21" ht="15.75" x14ac:dyDescent="0.25">
      <c r="A8" s="2">
        <v>4</v>
      </c>
      <c r="B8" s="2" t="s">
        <v>263</v>
      </c>
      <c r="C8" s="85"/>
      <c r="D8" s="2" t="s">
        <v>0</v>
      </c>
      <c r="E8" s="3">
        <v>250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0"/>
    </row>
    <row r="9" spans="1:21" ht="15.75" x14ac:dyDescent="0.25">
      <c r="A9" s="2">
        <v>5</v>
      </c>
      <c r="B9" s="2" t="s">
        <v>264</v>
      </c>
      <c r="C9" s="85"/>
      <c r="D9" s="2" t="s">
        <v>0</v>
      </c>
      <c r="E9" s="3">
        <v>400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0"/>
    </row>
    <row r="10" spans="1:21" ht="15.75" x14ac:dyDescent="0.25">
      <c r="A10" s="2">
        <v>6</v>
      </c>
      <c r="B10" s="2" t="s">
        <v>79</v>
      </c>
      <c r="C10" s="85"/>
      <c r="D10" s="2" t="s">
        <v>0</v>
      </c>
      <c r="E10" s="3">
        <v>350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0"/>
    </row>
    <row r="11" spans="1:21" ht="15.75" x14ac:dyDescent="0.25">
      <c r="A11" s="2">
        <v>7</v>
      </c>
      <c r="B11" s="2" t="s">
        <v>80</v>
      </c>
      <c r="C11" s="85"/>
      <c r="D11" s="2" t="s">
        <v>0</v>
      </c>
      <c r="E11" s="3">
        <v>200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0"/>
    </row>
    <row r="12" spans="1:21" ht="31.5" x14ac:dyDescent="0.25">
      <c r="A12" s="2">
        <v>8</v>
      </c>
      <c r="B12" s="2" t="s">
        <v>81</v>
      </c>
      <c r="C12" s="85"/>
      <c r="D12" s="2" t="s">
        <v>0</v>
      </c>
      <c r="E12" s="3">
        <v>150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61"/>
    </row>
    <row r="13" spans="1:21" ht="15.75" x14ac:dyDescent="0.25">
      <c r="A13" s="2">
        <v>9</v>
      </c>
      <c r="B13" s="2" t="s">
        <v>265</v>
      </c>
      <c r="C13" s="85"/>
      <c r="D13" s="2" t="s">
        <v>0</v>
      </c>
      <c r="E13" s="3">
        <v>300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61"/>
    </row>
    <row r="14" spans="1:21" ht="15.75" x14ac:dyDescent="0.25">
      <c r="A14" s="2">
        <v>10</v>
      </c>
      <c r="B14" s="2" t="s">
        <v>266</v>
      </c>
      <c r="C14" s="85"/>
      <c r="D14" s="2" t="s">
        <v>0</v>
      </c>
      <c r="E14" s="3">
        <v>100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61"/>
    </row>
    <row r="15" spans="1:21" ht="15.75" x14ac:dyDescent="0.25">
      <c r="A15" s="2">
        <v>11</v>
      </c>
      <c r="B15" s="2" t="s">
        <v>267</v>
      </c>
      <c r="C15" s="85"/>
      <c r="D15" s="2" t="s">
        <v>0</v>
      </c>
      <c r="E15" s="3">
        <v>150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61"/>
    </row>
    <row r="16" spans="1:21" ht="15.75" x14ac:dyDescent="0.25">
      <c r="A16" s="2">
        <v>12</v>
      </c>
      <c r="B16" s="2" t="s">
        <v>268</v>
      </c>
      <c r="C16" s="85"/>
      <c r="D16" s="2" t="s">
        <v>0</v>
      </c>
      <c r="E16" s="3">
        <v>300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61"/>
    </row>
    <row r="17" spans="1:21" ht="15.75" x14ac:dyDescent="0.25">
      <c r="A17" s="2">
        <v>13</v>
      </c>
      <c r="B17" s="2" t="s">
        <v>82</v>
      </c>
      <c r="C17" s="85"/>
      <c r="D17" s="2" t="s">
        <v>0</v>
      </c>
      <c r="E17" s="3">
        <v>200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61"/>
    </row>
    <row r="18" spans="1:21" ht="15.75" x14ac:dyDescent="0.25">
      <c r="A18" s="2">
        <v>14</v>
      </c>
      <c r="B18" s="2" t="s">
        <v>269</v>
      </c>
      <c r="C18" s="85"/>
      <c r="D18" s="2" t="s">
        <v>0</v>
      </c>
      <c r="E18" s="3">
        <f>1900-1700</f>
        <v>200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61"/>
    </row>
    <row r="19" spans="1:21" ht="15.75" x14ac:dyDescent="0.25">
      <c r="A19" s="2">
        <v>15</v>
      </c>
      <c r="B19" s="2" t="s">
        <v>83</v>
      </c>
      <c r="C19" s="85"/>
      <c r="D19" s="2" t="s">
        <v>0</v>
      </c>
      <c r="E19" s="3">
        <v>150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61"/>
    </row>
    <row r="20" spans="1:21" ht="31.5" x14ac:dyDescent="0.25">
      <c r="A20" s="2">
        <v>16</v>
      </c>
      <c r="B20" s="2" t="s">
        <v>84</v>
      </c>
      <c r="C20" s="85"/>
      <c r="D20" s="2" t="s">
        <v>0</v>
      </c>
      <c r="E20" s="3">
        <v>300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61"/>
    </row>
    <row r="21" spans="1:21" ht="31.5" x14ac:dyDescent="0.25">
      <c r="A21" s="2">
        <v>17</v>
      </c>
      <c r="B21" s="2" t="s">
        <v>270</v>
      </c>
      <c r="C21" s="85"/>
      <c r="D21" s="2" t="s">
        <v>0</v>
      </c>
      <c r="E21" s="3">
        <v>220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61"/>
    </row>
    <row r="22" spans="1:21" ht="31.5" x14ac:dyDescent="0.25">
      <c r="A22" s="2">
        <v>18</v>
      </c>
      <c r="B22" s="2" t="s">
        <v>271</v>
      </c>
      <c r="C22" s="85"/>
      <c r="D22" s="2" t="s">
        <v>0</v>
      </c>
      <c r="E22" s="3">
        <f>400-200</f>
        <v>200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61"/>
    </row>
    <row r="23" spans="1:21" ht="31.5" x14ac:dyDescent="0.25">
      <c r="A23" s="2">
        <v>19</v>
      </c>
      <c r="B23" s="2" t="s">
        <v>85</v>
      </c>
      <c r="C23" s="85"/>
      <c r="D23" s="2" t="s">
        <v>0</v>
      </c>
      <c r="E23" s="3">
        <v>300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61"/>
    </row>
    <row r="24" spans="1:21" ht="15.75" x14ac:dyDescent="0.25">
      <c r="A24" s="2">
        <v>20</v>
      </c>
      <c r="B24" s="2" t="s">
        <v>272</v>
      </c>
      <c r="C24" s="85"/>
      <c r="D24" s="2" t="s">
        <v>0</v>
      </c>
      <c r="E24" s="3">
        <v>70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61"/>
    </row>
    <row r="25" spans="1:21" ht="15.75" x14ac:dyDescent="0.25">
      <c r="A25" s="2">
        <v>21</v>
      </c>
      <c r="B25" s="2" t="s">
        <v>118</v>
      </c>
      <c r="C25" s="85"/>
      <c r="D25" s="2" t="s">
        <v>0</v>
      </c>
      <c r="E25" s="3">
        <v>700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61"/>
    </row>
    <row r="26" spans="1:21" ht="31.5" x14ac:dyDescent="0.25">
      <c r="A26" s="2">
        <v>22</v>
      </c>
      <c r="B26" s="2" t="s">
        <v>86</v>
      </c>
      <c r="C26" s="85"/>
      <c r="D26" s="2" t="s">
        <v>0</v>
      </c>
      <c r="E26" s="3">
        <v>60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61"/>
    </row>
    <row r="27" spans="1:21" ht="15.75" x14ac:dyDescent="0.25">
      <c r="A27" s="2">
        <v>23</v>
      </c>
      <c r="B27" s="2" t="s">
        <v>273</v>
      </c>
      <c r="C27" s="85"/>
      <c r="D27" s="2" t="s">
        <v>0</v>
      </c>
      <c r="E27" s="3">
        <f>300-100</f>
        <v>200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61"/>
    </row>
    <row r="28" spans="1:21" ht="15.75" x14ac:dyDescent="0.25">
      <c r="A28" s="2">
        <v>24</v>
      </c>
      <c r="B28" s="2" t="s">
        <v>120</v>
      </c>
      <c r="C28" s="34"/>
      <c r="D28" s="2" t="s">
        <v>0</v>
      </c>
      <c r="E28" s="3">
        <v>60</v>
      </c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15.75" x14ac:dyDescent="0.25">
      <c r="A29" s="2">
        <v>25</v>
      </c>
      <c r="B29" s="2" t="s">
        <v>121</v>
      </c>
      <c r="C29" s="34"/>
      <c r="D29" s="2" t="s">
        <v>0</v>
      </c>
      <c r="E29" s="3">
        <v>120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15.75" x14ac:dyDescent="0.25">
      <c r="A30" s="2">
        <v>26</v>
      </c>
      <c r="B30" s="2" t="s">
        <v>204</v>
      </c>
      <c r="C30" s="34"/>
      <c r="D30" s="2" t="s">
        <v>0</v>
      </c>
      <c r="E30" s="3">
        <v>300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15.75" x14ac:dyDescent="0.25">
      <c r="A31" s="2">
        <v>27</v>
      </c>
      <c r="B31" s="2" t="s">
        <v>122</v>
      </c>
      <c r="C31" s="34"/>
      <c r="D31" s="2" t="s">
        <v>0</v>
      </c>
      <c r="E31" s="3">
        <v>50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15.75" x14ac:dyDescent="0.25">
      <c r="A32" s="2">
        <v>28</v>
      </c>
      <c r="B32" s="2" t="s">
        <v>123</v>
      </c>
      <c r="C32" s="34"/>
      <c r="D32" s="2" t="s">
        <v>0</v>
      </c>
      <c r="E32" s="3">
        <v>400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15.75" x14ac:dyDescent="0.25">
      <c r="A33" s="2">
        <v>29</v>
      </c>
      <c r="B33" s="2" t="s">
        <v>274</v>
      </c>
      <c r="C33" s="34"/>
      <c r="D33" s="2" t="s">
        <v>0</v>
      </c>
      <c r="E33" s="3">
        <v>200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15.75" x14ac:dyDescent="0.25">
      <c r="A34" s="2">
        <v>30</v>
      </c>
      <c r="B34" s="2" t="s">
        <v>275</v>
      </c>
      <c r="C34" s="34"/>
      <c r="D34" s="2" t="s">
        <v>0</v>
      </c>
      <c r="E34" s="3">
        <v>40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15.75" x14ac:dyDescent="0.25">
      <c r="A35" s="2">
        <v>31</v>
      </c>
      <c r="B35" s="2" t="s">
        <v>206</v>
      </c>
      <c r="C35" s="34"/>
      <c r="D35" s="2" t="s">
        <v>0</v>
      </c>
      <c r="E35" s="3">
        <v>100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15.75" x14ac:dyDescent="0.25">
      <c r="A36" s="2">
        <v>32</v>
      </c>
      <c r="B36" s="2" t="s">
        <v>205</v>
      </c>
      <c r="C36" s="34"/>
      <c r="D36" s="2" t="s">
        <v>0</v>
      </c>
      <c r="E36" s="3">
        <v>150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spans="1:21" ht="15.75" x14ac:dyDescent="0.25">
      <c r="A37" s="2">
        <v>33</v>
      </c>
      <c r="B37" s="2" t="s">
        <v>124</v>
      </c>
      <c r="C37" s="34"/>
      <c r="D37" s="2" t="s">
        <v>0</v>
      </c>
      <c r="E37" s="3">
        <v>40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</row>
    <row r="38" spans="1:21" ht="15.75" x14ac:dyDescent="0.25">
      <c r="A38" s="90" t="s">
        <v>93</v>
      </c>
      <c r="B38" s="90"/>
      <c r="C38" s="91"/>
      <c r="D38" s="9" t="s">
        <v>98</v>
      </c>
      <c r="E38" s="20">
        <f>SUM(E5:E37)</f>
        <v>7510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5.75" x14ac:dyDescent="0.25">
      <c r="A39" s="90" t="s">
        <v>146</v>
      </c>
      <c r="B39" s="90"/>
      <c r="C39" s="91"/>
      <c r="D39" s="46"/>
      <c r="E39" s="102">
        <v>5781230</v>
      </c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</row>
    <row r="40" spans="1:21" x14ac:dyDescent="0.25">
      <c r="B40" t="s">
        <v>339</v>
      </c>
      <c r="C40"/>
      <c r="D40"/>
      <c r="E40" t="s">
        <v>340</v>
      </c>
    </row>
    <row r="41" spans="1:21" ht="15.75" x14ac:dyDescent="0.25">
      <c r="B41" s="28"/>
      <c r="C41" s="28"/>
      <c r="D41" s="28"/>
      <c r="E41" s="57"/>
    </row>
    <row r="42" spans="1:21" ht="15.75" x14ac:dyDescent="0.25">
      <c r="C42" s="28"/>
      <c r="D42" s="57"/>
    </row>
    <row r="43" spans="1:21" ht="15.75" x14ac:dyDescent="0.25">
      <c r="C43" s="28"/>
    </row>
    <row r="44" spans="1:21" ht="15.75" x14ac:dyDescent="0.25">
      <c r="C44" s="28"/>
    </row>
    <row r="45" spans="1:21" ht="15.75" x14ac:dyDescent="0.25">
      <c r="C45" s="28"/>
    </row>
    <row r="46" spans="1:21" ht="15.75" x14ac:dyDescent="0.25">
      <c r="C46" s="28"/>
    </row>
    <row r="47" spans="1:21" ht="15.75" x14ac:dyDescent="0.25">
      <c r="C47" s="28"/>
    </row>
  </sheetData>
  <mergeCells count="4">
    <mergeCell ref="A2:E2"/>
    <mergeCell ref="C5:C27"/>
    <mergeCell ref="A38:C38"/>
    <mergeCell ref="A39:C39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72"/>
  <sheetViews>
    <sheetView view="pageBreakPreview" zoomScaleNormal="100" zoomScaleSheetLayoutView="100" workbookViewId="0">
      <selection activeCell="B47" sqref="B47"/>
    </sheetView>
  </sheetViews>
  <sheetFormatPr defaultRowHeight="15" x14ac:dyDescent="0.25"/>
  <cols>
    <col min="1" max="1" width="4.7109375" customWidth="1"/>
    <col min="2" max="2" width="41" customWidth="1"/>
    <col min="3" max="3" width="48.5703125" customWidth="1"/>
    <col min="4" max="4" width="8.28515625" bestFit="1" customWidth="1"/>
    <col min="5" max="5" width="14.85546875" customWidth="1"/>
    <col min="6" max="20" width="0" hidden="1" customWidth="1"/>
    <col min="21" max="21" width="2" hidden="1" customWidth="1"/>
  </cols>
  <sheetData>
    <row r="1" spans="1:2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1" customFormat="1" ht="18.75" x14ac:dyDescent="0.3">
      <c r="A2" s="83" t="s">
        <v>288</v>
      </c>
      <c r="B2" s="83"/>
      <c r="C2" s="83"/>
      <c r="D2" s="83"/>
      <c r="E2" s="83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s="1" customFormat="1" ht="47.25" x14ac:dyDescent="0.25">
      <c r="A3" s="10" t="s">
        <v>88</v>
      </c>
      <c r="B3" s="10" t="s">
        <v>89</v>
      </c>
      <c r="C3" s="10" t="s">
        <v>91</v>
      </c>
      <c r="D3" s="10" t="s">
        <v>90</v>
      </c>
      <c r="E3" s="10" t="s">
        <v>92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</row>
    <row r="4" spans="1:21" s="1" customFormat="1" ht="15.75" x14ac:dyDescent="0.25">
      <c r="A4" s="11">
        <v>1</v>
      </c>
      <c r="B4" s="12">
        <v>2</v>
      </c>
      <c r="C4" s="13">
        <v>3</v>
      </c>
      <c r="D4" s="11">
        <v>4</v>
      </c>
      <c r="E4" s="12">
        <v>5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15.75" x14ac:dyDescent="0.25">
      <c r="A5" s="2">
        <v>1</v>
      </c>
      <c r="B5" s="2" t="s">
        <v>3</v>
      </c>
      <c r="C5" s="84" t="s">
        <v>97</v>
      </c>
      <c r="D5" s="2" t="s">
        <v>0</v>
      </c>
      <c r="E5" s="3">
        <v>20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8"/>
    </row>
    <row r="6" spans="1:21" ht="15.75" x14ac:dyDescent="0.25">
      <c r="A6" s="2">
        <v>2</v>
      </c>
      <c r="B6" s="2" t="s">
        <v>4</v>
      </c>
      <c r="C6" s="85"/>
      <c r="D6" s="2" t="s">
        <v>0</v>
      </c>
      <c r="E6" s="3">
        <f>800-300</f>
        <v>500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</row>
    <row r="7" spans="1:21" ht="15.75" x14ac:dyDescent="0.25">
      <c r="A7" s="2">
        <v>3</v>
      </c>
      <c r="B7" s="2" t="s">
        <v>5</v>
      </c>
      <c r="C7" s="85"/>
      <c r="D7" s="2" t="s">
        <v>0</v>
      </c>
      <c r="E7" s="3">
        <v>2300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</row>
    <row r="8" spans="1:21" ht="15.75" x14ac:dyDescent="0.25">
      <c r="A8" s="2">
        <v>4</v>
      </c>
      <c r="B8" s="2" t="s">
        <v>331</v>
      </c>
      <c r="C8" s="85"/>
      <c r="D8" s="2" t="s">
        <v>0</v>
      </c>
      <c r="E8" s="3">
        <v>100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</row>
    <row r="9" spans="1:21" ht="15.75" x14ac:dyDescent="0.25">
      <c r="A9" s="2">
        <v>5</v>
      </c>
      <c r="B9" s="2" t="s">
        <v>6</v>
      </c>
      <c r="C9" s="85"/>
      <c r="D9" s="2" t="s">
        <v>0</v>
      </c>
      <c r="E9" s="3">
        <v>550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7"/>
    </row>
    <row r="10" spans="1:21" ht="15.75" x14ac:dyDescent="0.25">
      <c r="A10" s="2">
        <v>6</v>
      </c>
      <c r="B10" s="2" t="s">
        <v>7</v>
      </c>
      <c r="C10" s="85"/>
      <c r="D10" s="2" t="s">
        <v>0</v>
      </c>
      <c r="E10" s="3">
        <v>900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</row>
    <row r="11" spans="1:21" ht="31.5" x14ac:dyDescent="0.25">
      <c r="A11" s="2">
        <v>7</v>
      </c>
      <c r="B11" s="2" t="s">
        <v>208</v>
      </c>
      <c r="C11" s="85"/>
      <c r="D11" s="2" t="s">
        <v>0</v>
      </c>
      <c r="E11" s="3">
        <v>900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</row>
    <row r="12" spans="1:21" ht="15.75" x14ac:dyDescent="0.25">
      <c r="A12" s="2">
        <v>8</v>
      </c>
      <c r="B12" s="2" t="s">
        <v>8</v>
      </c>
      <c r="C12" s="85"/>
      <c r="D12" s="2" t="s">
        <v>0</v>
      </c>
      <c r="E12" s="3">
        <v>3500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pans="1:21" ht="15.75" x14ac:dyDescent="0.25">
      <c r="A13" s="2">
        <v>9</v>
      </c>
      <c r="B13" s="2" t="s">
        <v>9</v>
      </c>
      <c r="C13" s="85"/>
      <c r="D13" s="2" t="s">
        <v>0</v>
      </c>
      <c r="E13" s="3">
        <v>1200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pans="1:21" ht="15.75" x14ac:dyDescent="0.25">
      <c r="A14" s="2">
        <v>10</v>
      </c>
      <c r="B14" s="2" t="s">
        <v>10</v>
      </c>
      <c r="C14" s="85"/>
      <c r="D14" s="2" t="s">
        <v>0</v>
      </c>
      <c r="E14" s="3">
        <v>1000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spans="1:21" ht="15.75" x14ac:dyDescent="0.25">
      <c r="A15" s="2">
        <v>11</v>
      </c>
      <c r="B15" s="2" t="s">
        <v>11</v>
      </c>
      <c r="C15" s="85"/>
      <c r="D15" s="2" t="s">
        <v>0</v>
      </c>
      <c r="E15" s="3">
        <v>19000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</row>
    <row r="16" spans="1:21" ht="15.75" x14ac:dyDescent="0.25">
      <c r="A16" s="2">
        <v>12</v>
      </c>
      <c r="B16" s="2" t="s">
        <v>12</v>
      </c>
      <c r="C16" s="85"/>
      <c r="D16" s="2" t="s">
        <v>0</v>
      </c>
      <c r="E16" s="3">
        <v>550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</row>
    <row r="17" spans="1:21" ht="15.75" x14ac:dyDescent="0.25">
      <c r="A17" s="2">
        <v>13</v>
      </c>
      <c r="B17" s="2" t="s">
        <v>13</v>
      </c>
      <c r="C17" s="85"/>
      <c r="D17" s="2" t="s">
        <v>0</v>
      </c>
      <c r="E17" s="3">
        <v>4400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</row>
    <row r="18" spans="1:21" ht="15.75" x14ac:dyDescent="0.25">
      <c r="A18" s="2">
        <v>14</v>
      </c>
      <c r="B18" s="2" t="s">
        <v>14</v>
      </c>
      <c r="C18" s="85"/>
      <c r="D18" s="2" t="s">
        <v>0</v>
      </c>
      <c r="E18" s="3">
        <v>450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1" ht="15.75" x14ac:dyDescent="0.25">
      <c r="A19" s="2">
        <v>15</v>
      </c>
      <c r="B19" s="2" t="s">
        <v>15</v>
      </c>
      <c r="C19" s="85"/>
      <c r="D19" s="2" t="s">
        <v>0</v>
      </c>
      <c r="E19" s="3">
        <v>4500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</row>
    <row r="20" spans="1:21" ht="15.75" x14ac:dyDescent="0.25">
      <c r="A20" s="2">
        <v>16</v>
      </c>
      <c r="B20" s="2" t="s">
        <v>133</v>
      </c>
      <c r="C20" s="85"/>
      <c r="D20" s="2" t="s">
        <v>0</v>
      </c>
      <c r="E20" s="3">
        <v>4500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21" ht="15.75" x14ac:dyDescent="0.25">
      <c r="A21" s="2">
        <v>17</v>
      </c>
      <c r="B21" s="2" t="s">
        <v>16</v>
      </c>
      <c r="C21" s="85"/>
      <c r="D21" s="2" t="s">
        <v>0</v>
      </c>
      <c r="E21" s="3">
        <v>400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</row>
    <row r="22" spans="1:21" ht="15.75" x14ac:dyDescent="0.25">
      <c r="A22" s="2">
        <v>18</v>
      </c>
      <c r="B22" s="2" t="s">
        <v>134</v>
      </c>
      <c r="C22" s="85"/>
      <c r="D22" s="2" t="s">
        <v>0</v>
      </c>
      <c r="E22" s="3">
        <v>1800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</row>
    <row r="23" spans="1:21" ht="15.75" x14ac:dyDescent="0.25">
      <c r="A23" s="2">
        <v>19</v>
      </c>
      <c r="B23" s="2" t="s">
        <v>135</v>
      </c>
      <c r="C23" s="85"/>
      <c r="D23" s="2" t="s">
        <v>0</v>
      </c>
      <c r="E23" s="3">
        <v>4900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</row>
    <row r="24" spans="1:21" ht="15.75" x14ac:dyDescent="0.25">
      <c r="A24" s="2">
        <v>20</v>
      </c>
      <c r="B24" s="2" t="s">
        <v>213</v>
      </c>
      <c r="C24" s="85"/>
      <c r="D24" s="2" t="s">
        <v>0</v>
      </c>
      <c r="E24" s="3">
        <v>150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</row>
    <row r="25" spans="1:21" ht="15.75" x14ac:dyDescent="0.25">
      <c r="A25" s="2">
        <v>21</v>
      </c>
      <c r="B25" s="2" t="s">
        <v>17</v>
      </c>
      <c r="C25" s="85"/>
      <c r="D25" s="2" t="s">
        <v>0</v>
      </c>
      <c r="E25" s="3">
        <v>2800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</row>
    <row r="26" spans="1:21" ht="15.75" x14ac:dyDescent="0.25">
      <c r="A26" s="2">
        <v>22</v>
      </c>
      <c r="B26" s="2" t="s">
        <v>18</v>
      </c>
      <c r="C26" s="85"/>
      <c r="D26" s="2" t="s">
        <v>0</v>
      </c>
      <c r="E26" s="3">
        <f>300-50</f>
        <v>250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1:21" ht="15.75" x14ac:dyDescent="0.25">
      <c r="A27" s="2">
        <v>23</v>
      </c>
      <c r="B27" s="2" t="s">
        <v>19</v>
      </c>
      <c r="C27" s="85"/>
      <c r="D27" s="2" t="s">
        <v>0</v>
      </c>
      <c r="E27" s="3">
        <v>50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</row>
    <row r="28" spans="1:21" ht="15.75" x14ac:dyDescent="0.25">
      <c r="A28" s="2">
        <v>24</v>
      </c>
      <c r="B28" s="2" t="s">
        <v>20</v>
      </c>
      <c r="C28" s="85"/>
      <c r="D28" s="2" t="s">
        <v>0</v>
      </c>
      <c r="E28" s="3">
        <v>100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pans="1:21" ht="15.75" x14ac:dyDescent="0.25">
      <c r="A29" s="2">
        <v>25</v>
      </c>
      <c r="B29" s="2" t="s">
        <v>22</v>
      </c>
      <c r="C29" s="85"/>
      <c r="D29" s="2" t="s">
        <v>0</v>
      </c>
      <c r="E29" s="3">
        <v>120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pans="1:21" ht="15.75" x14ac:dyDescent="0.25">
      <c r="A30" s="2">
        <v>26</v>
      </c>
      <c r="B30" s="2" t="s">
        <v>23</v>
      </c>
      <c r="C30" s="85"/>
      <c r="D30" s="2" t="s">
        <v>0</v>
      </c>
      <c r="E30" s="3">
        <v>150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</row>
    <row r="31" spans="1:21" ht="15.75" x14ac:dyDescent="0.25">
      <c r="A31" s="2">
        <v>27</v>
      </c>
      <c r="B31" s="2" t="s">
        <v>237</v>
      </c>
      <c r="C31" s="85"/>
      <c r="D31" s="2" t="s">
        <v>0</v>
      </c>
      <c r="E31" s="3">
        <v>1200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</row>
    <row r="32" spans="1:21" ht="15.75" x14ac:dyDescent="0.25">
      <c r="A32" s="2">
        <v>28</v>
      </c>
      <c r="B32" s="2" t="s">
        <v>24</v>
      </c>
      <c r="C32" s="85"/>
      <c r="D32" s="2" t="s">
        <v>0</v>
      </c>
      <c r="E32" s="3">
        <v>450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1:21" ht="15.75" x14ac:dyDescent="0.25">
      <c r="A33" s="2">
        <v>29</v>
      </c>
      <c r="B33" s="2" t="s">
        <v>25</v>
      </c>
      <c r="C33" s="85"/>
      <c r="D33" s="2" t="s">
        <v>0</v>
      </c>
      <c r="E33" s="3">
        <v>200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5.75" x14ac:dyDescent="0.25">
      <c r="A34" s="2">
        <v>30</v>
      </c>
      <c r="B34" s="2" t="s">
        <v>26</v>
      </c>
      <c r="C34" s="85"/>
      <c r="D34" s="2" t="s">
        <v>0</v>
      </c>
      <c r="E34" s="3">
        <v>200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</row>
    <row r="35" spans="1:21" ht="15.75" x14ac:dyDescent="0.25">
      <c r="A35" s="2">
        <v>31</v>
      </c>
      <c r="B35" s="2" t="s">
        <v>21</v>
      </c>
      <c r="C35" s="85"/>
      <c r="D35" s="2" t="s">
        <v>0</v>
      </c>
      <c r="E35" s="3">
        <v>400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</row>
    <row r="36" spans="1:21" ht="15.75" x14ac:dyDescent="0.25">
      <c r="A36" s="2">
        <v>32</v>
      </c>
      <c r="B36" s="19" t="s">
        <v>238</v>
      </c>
      <c r="C36" s="85"/>
      <c r="D36" s="2" t="s">
        <v>0</v>
      </c>
      <c r="E36" s="2">
        <v>2500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</row>
    <row r="37" spans="1:21" ht="15.75" x14ac:dyDescent="0.25">
      <c r="A37" s="2">
        <v>33</v>
      </c>
      <c r="B37" s="19" t="s">
        <v>136</v>
      </c>
      <c r="C37" s="85"/>
      <c r="D37" s="2" t="s">
        <v>0</v>
      </c>
      <c r="E37" s="2">
        <v>1500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</row>
    <row r="38" spans="1:21" ht="15.75" x14ac:dyDescent="0.25">
      <c r="A38" s="2">
        <v>34</v>
      </c>
      <c r="B38" s="19" t="s">
        <v>137</v>
      </c>
      <c r="C38" s="85"/>
      <c r="D38" s="2" t="s">
        <v>0</v>
      </c>
      <c r="E38" s="2">
        <v>2000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</row>
    <row r="39" spans="1:21" ht="15.75" x14ac:dyDescent="0.25">
      <c r="A39" s="2">
        <v>35</v>
      </c>
      <c r="B39" s="19" t="s">
        <v>27</v>
      </c>
      <c r="C39" s="85"/>
      <c r="D39" s="2" t="s">
        <v>0</v>
      </c>
      <c r="E39" s="2">
        <v>2200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</row>
    <row r="40" spans="1:21" ht="15.75" x14ac:dyDescent="0.25">
      <c r="A40" s="2">
        <v>36</v>
      </c>
      <c r="B40" s="19" t="s">
        <v>28</v>
      </c>
      <c r="C40" s="85"/>
      <c r="D40" s="2" t="s">
        <v>0</v>
      </c>
      <c r="E40" s="2">
        <v>2000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</row>
    <row r="41" spans="1:21" ht="15.75" x14ac:dyDescent="0.25">
      <c r="A41" s="2">
        <v>37</v>
      </c>
      <c r="B41" s="2" t="s">
        <v>43</v>
      </c>
      <c r="C41" s="85"/>
      <c r="D41" s="2" t="s">
        <v>0</v>
      </c>
      <c r="E41" s="2">
        <v>3900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</row>
    <row r="42" spans="1:21" ht="15.75" x14ac:dyDescent="0.25">
      <c r="A42" s="2">
        <v>38</v>
      </c>
      <c r="B42" s="2" t="s">
        <v>138</v>
      </c>
      <c r="C42" s="85"/>
      <c r="D42" s="2" t="s">
        <v>0</v>
      </c>
      <c r="E42" s="2">
        <v>350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</row>
    <row r="43" spans="1:21" ht="31.5" x14ac:dyDescent="0.25">
      <c r="A43" s="2">
        <v>39</v>
      </c>
      <c r="B43" s="2" t="s">
        <v>139</v>
      </c>
      <c r="C43" s="85"/>
      <c r="D43" s="2" t="s">
        <v>0</v>
      </c>
      <c r="E43" s="2">
        <v>500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</row>
    <row r="44" spans="1:21" ht="15.75" x14ac:dyDescent="0.25">
      <c r="A44" s="2">
        <v>40</v>
      </c>
      <c r="B44" s="2" t="s">
        <v>30</v>
      </c>
      <c r="C44" s="85"/>
      <c r="D44" s="23" t="s">
        <v>0</v>
      </c>
      <c r="E44" s="23">
        <v>100</v>
      </c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</row>
    <row r="45" spans="1:21" ht="15.75" x14ac:dyDescent="0.25">
      <c r="A45" s="2">
        <v>41</v>
      </c>
      <c r="B45" s="2" t="s">
        <v>207</v>
      </c>
      <c r="C45" s="85"/>
      <c r="D45" s="23" t="s">
        <v>0</v>
      </c>
      <c r="E45" s="23">
        <v>300</v>
      </c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</row>
    <row r="46" spans="1:21" ht="15.75" x14ac:dyDescent="0.25">
      <c r="A46" s="2">
        <v>42</v>
      </c>
      <c r="B46" s="2" t="s">
        <v>332</v>
      </c>
      <c r="C46" s="85"/>
      <c r="D46" s="23" t="s">
        <v>0</v>
      </c>
      <c r="E46" s="23">
        <v>500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</row>
    <row r="47" spans="1:21" ht="15.75" x14ac:dyDescent="0.25">
      <c r="A47" s="2"/>
      <c r="B47" s="52" t="s">
        <v>93</v>
      </c>
      <c r="C47" s="94"/>
      <c r="D47" s="9" t="s">
        <v>98</v>
      </c>
      <c r="E47" s="20">
        <f>SUM(E5:E46)</f>
        <v>73390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31.5" x14ac:dyDescent="0.25">
      <c r="A48" s="2"/>
      <c r="B48" s="52" t="s">
        <v>239</v>
      </c>
      <c r="C48" s="94"/>
      <c r="D48" s="46"/>
      <c r="E48" s="47" t="s">
        <v>349</v>
      </c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</row>
    <row r="49" spans="1:5" ht="15.75" x14ac:dyDescent="0.25">
      <c r="A49" s="31"/>
      <c r="C49" s="94"/>
    </row>
    <row r="50" spans="1:5" ht="15.75" x14ac:dyDescent="0.25">
      <c r="A50" s="52"/>
      <c r="B50" t="s">
        <v>339</v>
      </c>
      <c r="E50" t="s">
        <v>340</v>
      </c>
    </row>
    <row r="51" spans="1:5" ht="15.75" x14ac:dyDescent="0.25">
      <c r="A51" s="52"/>
    </row>
    <row r="52" spans="1:5" ht="15.75" x14ac:dyDescent="0.25">
      <c r="B52" s="6"/>
      <c r="C52" s="32"/>
      <c r="D52" s="82"/>
      <c r="E52" s="82"/>
    </row>
    <row r="53" spans="1:5" ht="15.75" x14ac:dyDescent="0.25">
      <c r="B53" s="6"/>
      <c r="C53" s="32"/>
      <c r="D53" s="6"/>
      <c r="E53" s="6"/>
    </row>
    <row r="54" spans="1:5" ht="15.75" x14ac:dyDescent="0.25">
      <c r="B54" s="6"/>
      <c r="C54" s="32"/>
      <c r="D54" s="82"/>
      <c r="E54" s="82"/>
    </row>
    <row r="55" spans="1:5" ht="15.75" x14ac:dyDescent="0.25">
      <c r="B55" s="6"/>
      <c r="C55" s="32"/>
      <c r="D55" s="6"/>
      <c r="E55" s="6"/>
    </row>
    <row r="56" spans="1:5" ht="15.75" x14ac:dyDescent="0.25">
      <c r="B56" s="6"/>
      <c r="C56" s="32"/>
      <c r="D56" s="82"/>
      <c r="E56" s="82"/>
    </row>
    <row r="57" spans="1:5" ht="15.75" x14ac:dyDescent="0.25">
      <c r="C57" s="32"/>
    </row>
    <row r="58" spans="1:5" ht="15.75" x14ac:dyDescent="0.25">
      <c r="C58" s="32"/>
    </row>
    <row r="59" spans="1:5" ht="15.75" x14ac:dyDescent="0.25">
      <c r="C59" s="32"/>
    </row>
    <row r="60" spans="1:5" ht="15.75" x14ac:dyDescent="0.25">
      <c r="C60" s="32"/>
    </row>
    <row r="61" spans="1:5" ht="15.75" x14ac:dyDescent="0.25">
      <c r="C61" s="32"/>
    </row>
    <row r="62" spans="1:5" ht="15.75" x14ac:dyDescent="0.25">
      <c r="C62" s="32"/>
    </row>
    <row r="63" spans="1:5" ht="15.75" x14ac:dyDescent="0.25">
      <c r="C63" s="53"/>
    </row>
    <row r="64" spans="1:5" ht="15.75" x14ac:dyDescent="0.25">
      <c r="C64" s="53"/>
    </row>
    <row r="66" spans="3:3" ht="15.75" x14ac:dyDescent="0.25">
      <c r="C66" s="6"/>
    </row>
    <row r="67" spans="3:3" ht="15.75" x14ac:dyDescent="0.25">
      <c r="C67" s="6"/>
    </row>
    <row r="68" spans="3:3" ht="15.75" x14ac:dyDescent="0.25">
      <c r="C68" s="6"/>
    </row>
    <row r="69" spans="3:3" ht="15.75" x14ac:dyDescent="0.25">
      <c r="C69" s="6"/>
    </row>
    <row r="70" spans="3:3" ht="15.75" x14ac:dyDescent="0.25">
      <c r="C70" s="6"/>
    </row>
    <row r="71" spans="3:3" ht="15.75" x14ac:dyDescent="0.25">
      <c r="C71" s="6"/>
    </row>
    <row r="72" spans="3:3" ht="15.75" x14ac:dyDescent="0.25">
      <c r="C72" s="6"/>
    </row>
  </sheetData>
  <mergeCells count="5">
    <mergeCell ref="D56:E56"/>
    <mergeCell ref="D54:E54"/>
    <mergeCell ref="A2:E2"/>
    <mergeCell ref="C5:C49"/>
    <mergeCell ref="D52:E52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V40"/>
  <sheetViews>
    <sheetView view="pageBreakPreview" zoomScaleNormal="100" zoomScaleSheetLayoutView="100" workbookViewId="0">
      <selection activeCell="B25" sqref="B25"/>
    </sheetView>
  </sheetViews>
  <sheetFormatPr defaultRowHeight="15" x14ac:dyDescent="0.25"/>
  <cols>
    <col min="1" max="1" width="4.7109375" customWidth="1"/>
    <col min="2" max="2" width="65.7109375" customWidth="1"/>
    <col min="3" max="3" width="29.7109375" customWidth="1"/>
    <col min="4" max="4" width="6.28515625" customWidth="1"/>
    <col min="5" max="5" width="12.7109375" customWidth="1"/>
    <col min="6" max="20" width="0" hidden="1" customWidth="1"/>
    <col min="21" max="21" width="2.5703125" hidden="1" customWidth="1"/>
    <col min="23" max="23" width="9.140625" customWidth="1"/>
  </cols>
  <sheetData>
    <row r="1" spans="1:22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2" s="1" customFormat="1" ht="21" customHeight="1" x14ac:dyDescent="0.3">
      <c r="A2" s="83" t="s">
        <v>334</v>
      </c>
      <c r="B2" s="83"/>
      <c r="C2" s="83"/>
      <c r="D2" s="83"/>
      <c r="E2" s="83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2" s="1" customFormat="1" ht="42" customHeight="1" x14ac:dyDescent="0.25">
      <c r="A3" s="10" t="s">
        <v>88</v>
      </c>
      <c r="B3" s="104" t="s">
        <v>89</v>
      </c>
      <c r="C3" s="104" t="s">
        <v>91</v>
      </c>
      <c r="D3" s="104" t="s">
        <v>90</v>
      </c>
      <c r="E3" s="104" t="s">
        <v>92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5"/>
    </row>
    <row r="4" spans="1:22" s="1" customFormat="1" ht="15.75" x14ac:dyDescent="0.25">
      <c r="A4" s="11">
        <v>1</v>
      </c>
      <c r="B4" s="12">
        <v>2</v>
      </c>
      <c r="C4" s="13">
        <v>3</v>
      </c>
      <c r="D4" s="11">
        <v>4</v>
      </c>
      <c r="E4" s="12">
        <v>5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2" ht="15.75" x14ac:dyDescent="0.25">
      <c r="A5" s="2">
        <v>1</v>
      </c>
      <c r="B5" s="2" t="s">
        <v>216</v>
      </c>
      <c r="C5" s="84" t="s">
        <v>95</v>
      </c>
      <c r="D5" s="16" t="s">
        <v>0</v>
      </c>
      <c r="E5" s="3">
        <v>200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8"/>
    </row>
    <row r="6" spans="1:22" ht="15.75" x14ac:dyDescent="0.25">
      <c r="A6" s="2">
        <v>2</v>
      </c>
      <c r="B6" s="2" t="s">
        <v>215</v>
      </c>
      <c r="C6" s="85"/>
      <c r="D6" s="4" t="s">
        <v>0</v>
      </c>
      <c r="E6" s="3">
        <v>80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</row>
    <row r="7" spans="1:22" ht="15.75" x14ac:dyDescent="0.25">
      <c r="A7" s="2">
        <v>3</v>
      </c>
      <c r="B7" s="2" t="s">
        <v>217</v>
      </c>
      <c r="C7" s="85"/>
      <c r="D7" s="4" t="s">
        <v>0</v>
      </c>
      <c r="E7" s="3">
        <v>170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</row>
    <row r="8" spans="1:22" ht="15.75" x14ac:dyDescent="0.25">
      <c r="A8" s="2">
        <v>4</v>
      </c>
      <c r="B8" s="2" t="s">
        <v>218</v>
      </c>
      <c r="C8" s="85"/>
      <c r="D8" s="4" t="s">
        <v>0</v>
      </c>
      <c r="E8" s="3">
        <v>200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</row>
    <row r="9" spans="1:22" ht="31.5" x14ac:dyDescent="0.25">
      <c r="A9" s="2">
        <v>5</v>
      </c>
      <c r="B9" s="2" t="s">
        <v>214</v>
      </c>
      <c r="C9" s="85"/>
      <c r="D9" s="4" t="s">
        <v>0</v>
      </c>
      <c r="E9" s="3">
        <v>850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7"/>
    </row>
    <row r="10" spans="1:22" ht="15.75" x14ac:dyDescent="0.25">
      <c r="A10" s="2">
        <v>6</v>
      </c>
      <c r="B10" s="2" t="s">
        <v>219</v>
      </c>
      <c r="C10" s="85"/>
      <c r="D10" s="4" t="s">
        <v>0</v>
      </c>
      <c r="E10" s="3">
        <v>200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</row>
    <row r="11" spans="1:22" ht="15.75" x14ac:dyDescent="0.25">
      <c r="A11" s="2">
        <v>7</v>
      </c>
      <c r="B11" s="2" t="s">
        <v>220</v>
      </c>
      <c r="C11" s="85"/>
      <c r="D11" s="4" t="s">
        <v>0</v>
      </c>
      <c r="E11" s="3">
        <v>330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</row>
    <row r="12" spans="1:22" ht="15.75" x14ac:dyDescent="0.25">
      <c r="A12" s="2">
        <v>8</v>
      </c>
      <c r="B12" s="2" t="s">
        <v>221</v>
      </c>
      <c r="C12" s="85"/>
      <c r="D12" s="4" t="s">
        <v>0</v>
      </c>
      <c r="E12" s="3">
        <v>250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pans="1:22" ht="15.75" x14ac:dyDescent="0.25">
      <c r="A13" s="2">
        <v>9</v>
      </c>
      <c r="B13" s="2" t="s">
        <v>45</v>
      </c>
      <c r="C13" s="85"/>
      <c r="D13" s="4" t="s">
        <v>37</v>
      </c>
      <c r="E13" s="3">
        <v>100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pans="1:22" ht="15.75" x14ac:dyDescent="0.25">
      <c r="A14" s="2">
        <v>10</v>
      </c>
      <c r="B14" s="2" t="s">
        <v>46</v>
      </c>
      <c r="C14" s="85"/>
      <c r="D14" s="4" t="s">
        <v>37</v>
      </c>
      <c r="E14" s="3">
        <v>100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spans="1:22" ht="15.75" x14ac:dyDescent="0.25">
      <c r="A15" s="2">
        <v>11</v>
      </c>
      <c r="B15" s="2" t="s">
        <v>44</v>
      </c>
      <c r="C15" s="85"/>
      <c r="D15" s="4" t="s">
        <v>37</v>
      </c>
      <c r="E15" s="3">
        <v>300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</row>
    <row r="16" spans="1:22" ht="15.75" x14ac:dyDescent="0.25">
      <c r="A16" s="2">
        <v>12</v>
      </c>
      <c r="B16" s="2" t="s">
        <v>47</v>
      </c>
      <c r="C16" s="85"/>
      <c r="D16" s="4" t="s">
        <v>37</v>
      </c>
      <c r="E16" s="3">
        <v>250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</row>
    <row r="17" spans="1:21" ht="15.75" x14ac:dyDescent="0.25">
      <c r="A17" s="2">
        <v>13</v>
      </c>
      <c r="B17" s="2" t="s">
        <v>29</v>
      </c>
      <c r="C17" s="85"/>
      <c r="D17" s="4" t="s">
        <v>37</v>
      </c>
      <c r="E17" s="3">
        <v>45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</row>
    <row r="18" spans="1:21" ht="15.75" x14ac:dyDescent="0.25">
      <c r="A18" s="2">
        <v>14</v>
      </c>
      <c r="B18" s="2" t="s">
        <v>209</v>
      </c>
      <c r="C18" s="85"/>
      <c r="D18" s="4" t="s">
        <v>37</v>
      </c>
      <c r="E18" s="3">
        <v>10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1" ht="15.75" x14ac:dyDescent="0.25">
      <c r="A19" s="2">
        <v>15</v>
      </c>
      <c r="B19" s="2" t="s">
        <v>210</v>
      </c>
      <c r="C19" s="94"/>
      <c r="D19" s="4" t="s">
        <v>37</v>
      </c>
      <c r="E19" s="3">
        <v>20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</row>
    <row r="20" spans="1:21" ht="15.75" x14ac:dyDescent="0.25">
      <c r="A20" s="2">
        <v>16</v>
      </c>
      <c r="B20" s="2" t="s">
        <v>211</v>
      </c>
      <c r="C20" s="94"/>
      <c r="D20" s="4" t="s">
        <v>37</v>
      </c>
      <c r="E20" s="3">
        <v>20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21" ht="15.75" x14ac:dyDescent="0.25">
      <c r="A21" s="2">
        <v>17</v>
      </c>
      <c r="B21" s="2" t="s">
        <v>212</v>
      </c>
      <c r="C21" s="94"/>
      <c r="D21" s="4" t="s">
        <v>37</v>
      </c>
      <c r="E21" s="3">
        <v>20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</row>
    <row r="22" spans="1:21" ht="15.75" x14ac:dyDescent="0.25">
      <c r="A22" s="81">
        <v>18</v>
      </c>
      <c r="B22" s="81" t="s">
        <v>336</v>
      </c>
      <c r="C22" s="94"/>
      <c r="D22" s="4" t="s">
        <v>0</v>
      </c>
      <c r="E22" s="3">
        <v>40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</row>
    <row r="23" spans="1:21" ht="15.75" x14ac:dyDescent="0.25">
      <c r="A23" s="81">
        <v>19</v>
      </c>
      <c r="B23" s="81" t="s">
        <v>337</v>
      </c>
      <c r="C23" s="94"/>
      <c r="D23" s="4" t="s">
        <v>0</v>
      </c>
      <c r="E23" s="3">
        <v>20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</row>
    <row r="24" spans="1:21" ht="15.75" x14ac:dyDescent="0.25">
      <c r="A24" s="81">
        <v>20</v>
      </c>
      <c r="B24" s="81" t="s">
        <v>338</v>
      </c>
      <c r="C24" s="94"/>
      <c r="D24" s="4" t="s">
        <v>0</v>
      </c>
      <c r="E24" s="3">
        <v>30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</row>
    <row r="25" spans="1:21" ht="47.25" x14ac:dyDescent="0.25">
      <c r="A25" s="2">
        <v>21</v>
      </c>
      <c r="B25" s="2" t="s">
        <v>359</v>
      </c>
      <c r="C25" s="94"/>
      <c r="D25" s="4" t="s">
        <v>0</v>
      </c>
      <c r="E25" s="3">
        <v>350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</row>
    <row r="26" spans="1:21" ht="15.75" x14ac:dyDescent="0.25">
      <c r="A26" s="75" t="s">
        <v>93</v>
      </c>
      <c r="B26" s="75"/>
      <c r="C26" s="94"/>
      <c r="D26" s="9" t="s">
        <v>94</v>
      </c>
      <c r="E26" s="20">
        <f>SUM(E5:E25)</f>
        <v>3585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5.75" x14ac:dyDescent="0.25">
      <c r="A27" s="75" t="s">
        <v>146</v>
      </c>
      <c r="B27" s="75"/>
      <c r="C27" s="94"/>
      <c r="D27" s="48"/>
      <c r="E27" s="103">
        <v>1116115</v>
      </c>
    </row>
    <row r="28" spans="1:21" ht="15.75" x14ac:dyDescent="0.25">
      <c r="A28" s="38"/>
      <c r="B28" t="s">
        <v>339</v>
      </c>
      <c r="C28" s="94"/>
      <c r="E28" t="s">
        <v>340</v>
      </c>
    </row>
    <row r="29" spans="1:21" ht="15.75" x14ac:dyDescent="0.25">
      <c r="B29" s="6"/>
      <c r="C29" s="94"/>
      <c r="D29" s="82"/>
      <c r="E29" s="82"/>
    </row>
    <row r="30" spans="1:21" ht="15.75" x14ac:dyDescent="0.25">
      <c r="B30" s="6"/>
      <c r="C30" s="94"/>
      <c r="D30" s="6"/>
      <c r="E30" s="6"/>
    </row>
    <row r="31" spans="1:21" ht="15.75" x14ac:dyDescent="0.25">
      <c r="B31" s="6"/>
      <c r="C31" s="76"/>
      <c r="D31" s="82"/>
      <c r="E31" s="82"/>
    </row>
    <row r="32" spans="1:21" ht="15.75" x14ac:dyDescent="0.25">
      <c r="B32" s="6"/>
      <c r="C32" s="76"/>
      <c r="D32" s="6"/>
      <c r="E32" s="6"/>
    </row>
    <row r="33" spans="2:5" ht="15.75" x14ac:dyDescent="0.25">
      <c r="B33" s="6"/>
      <c r="C33" s="38"/>
      <c r="D33" s="82"/>
      <c r="E33" s="82"/>
    </row>
    <row r="34" spans="2:5" x14ac:dyDescent="0.25">
      <c r="B34" t="s">
        <v>339</v>
      </c>
      <c r="E34" t="s">
        <v>340</v>
      </c>
    </row>
    <row r="35" spans="2:5" ht="15.75" x14ac:dyDescent="0.25">
      <c r="B35" s="6"/>
      <c r="C35" s="6"/>
      <c r="D35" s="82"/>
      <c r="E35" s="82"/>
    </row>
    <row r="36" spans="2:5" ht="15.75" x14ac:dyDescent="0.25">
      <c r="C36" s="6"/>
    </row>
    <row r="37" spans="2:5" ht="15.75" x14ac:dyDescent="0.25">
      <c r="C37" s="6"/>
    </row>
    <row r="38" spans="2:5" ht="15.75" x14ac:dyDescent="0.25">
      <c r="C38" s="6"/>
    </row>
    <row r="39" spans="2:5" ht="15.75" x14ac:dyDescent="0.25">
      <c r="C39" s="6"/>
    </row>
    <row r="40" spans="2:5" ht="15.75" x14ac:dyDescent="0.25">
      <c r="C40" s="6"/>
    </row>
  </sheetData>
  <mergeCells count="6">
    <mergeCell ref="D33:E33"/>
    <mergeCell ref="D35:E35"/>
    <mergeCell ref="A2:E2"/>
    <mergeCell ref="C5:C30"/>
    <mergeCell ref="D29:E29"/>
    <mergeCell ref="D31:E3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5"/>
  <sheetViews>
    <sheetView view="pageBreakPreview" zoomScaleNormal="100" zoomScaleSheetLayoutView="100" workbookViewId="0">
      <selection activeCell="C27" sqref="C27"/>
    </sheetView>
  </sheetViews>
  <sheetFormatPr defaultRowHeight="15" x14ac:dyDescent="0.25"/>
  <cols>
    <col min="1" max="1" width="4.7109375" customWidth="1"/>
    <col min="2" max="2" width="59.28515625" customWidth="1"/>
    <col min="3" max="3" width="28.5703125" customWidth="1"/>
    <col min="4" max="4" width="6.28515625" customWidth="1"/>
    <col min="5" max="5" width="12.7109375" bestFit="1" customWidth="1"/>
  </cols>
  <sheetData>
    <row r="1" spans="1:5" x14ac:dyDescent="0.25">
      <c r="A1" s="5"/>
      <c r="B1" s="5"/>
      <c r="C1" s="5"/>
      <c r="D1" s="5"/>
      <c r="E1" s="5"/>
    </row>
    <row r="2" spans="1:5" s="1" customFormat="1" ht="18.75" x14ac:dyDescent="0.3">
      <c r="A2" s="83" t="s">
        <v>140</v>
      </c>
      <c r="B2" s="83"/>
      <c r="C2" s="83"/>
      <c r="D2" s="83"/>
      <c r="E2" s="83"/>
    </row>
    <row r="3" spans="1:5" s="1" customFormat="1" ht="47.25" x14ac:dyDescent="0.25">
      <c r="A3" s="10" t="s">
        <v>88</v>
      </c>
      <c r="B3" s="10" t="s">
        <v>89</v>
      </c>
      <c r="C3" s="10" t="s">
        <v>91</v>
      </c>
      <c r="D3" s="10" t="s">
        <v>90</v>
      </c>
      <c r="E3" s="10" t="s">
        <v>92</v>
      </c>
    </row>
    <row r="4" spans="1:5" s="1" customFormat="1" ht="15.75" x14ac:dyDescent="0.25">
      <c r="A4" s="11">
        <v>1</v>
      </c>
      <c r="B4" s="12">
        <v>2</v>
      </c>
      <c r="C4" s="13">
        <v>3</v>
      </c>
      <c r="D4" s="11">
        <v>4</v>
      </c>
      <c r="E4" s="12">
        <v>5</v>
      </c>
    </row>
    <row r="5" spans="1:5" ht="15" customHeight="1" x14ac:dyDescent="0.25">
      <c r="A5" s="2">
        <v>1</v>
      </c>
      <c r="B5" s="2" t="s">
        <v>105</v>
      </c>
      <c r="C5" s="84" t="s">
        <v>117</v>
      </c>
      <c r="D5" s="16" t="s">
        <v>0</v>
      </c>
      <c r="E5" s="17">
        <v>3500</v>
      </c>
    </row>
    <row r="6" spans="1:5" ht="19.149999999999999" customHeight="1" x14ac:dyDescent="0.25">
      <c r="A6" s="2">
        <v>2</v>
      </c>
      <c r="B6" s="2" t="s">
        <v>106</v>
      </c>
      <c r="C6" s="85"/>
      <c r="D6" s="4" t="s">
        <v>0</v>
      </c>
      <c r="E6" s="3">
        <v>650</v>
      </c>
    </row>
    <row r="7" spans="1:5" ht="16.899999999999999" customHeight="1" x14ac:dyDescent="0.25">
      <c r="A7" s="2">
        <v>3</v>
      </c>
      <c r="B7" s="2" t="s">
        <v>107</v>
      </c>
      <c r="C7" s="85"/>
      <c r="D7" s="4" t="s">
        <v>0</v>
      </c>
      <c r="E7" s="3">
        <v>800</v>
      </c>
    </row>
    <row r="8" spans="1:5" ht="16.149999999999999" customHeight="1" x14ac:dyDescent="0.25">
      <c r="A8" s="2">
        <v>4</v>
      </c>
      <c r="B8" s="2" t="s">
        <v>108</v>
      </c>
      <c r="C8" s="85"/>
      <c r="D8" s="4" t="s">
        <v>0</v>
      </c>
      <c r="E8" s="3">
        <v>500</v>
      </c>
    </row>
    <row r="9" spans="1:5" ht="17.45" customHeight="1" x14ac:dyDescent="0.25">
      <c r="A9" s="2">
        <v>5</v>
      </c>
      <c r="B9" s="2" t="s">
        <v>109</v>
      </c>
      <c r="C9" s="85"/>
      <c r="D9" s="4" t="s">
        <v>0</v>
      </c>
      <c r="E9" s="3">
        <f>500/10</f>
        <v>50</v>
      </c>
    </row>
    <row r="10" spans="1:5" ht="18" customHeight="1" x14ac:dyDescent="0.25">
      <c r="A10" s="2">
        <v>6</v>
      </c>
      <c r="B10" s="2" t="s">
        <v>110</v>
      </c>
      <c r="C10" s="85"/>
      <c r="D10" s="4" t="s">
        <v>0</v>
      </c>
      <c r="E10" s="3">
        <v>1000</v>
      </c>
    </row>
    <row r="11" spans="1:5" ht="20.45" customHeight="1" x14ac:dyDescent="0.25">
      <c r="A11" s="2">
        <v>7</v>
      </c>
      <c r="B11" s="2" t="s">
        <v>111</v>
      </c>
      <c r="C11" s="85"/>
      <c r="D11" s="4" t="s">
        <v>0</v>
      </c>
      <c r="E11" s="3">
        <v>1000</v>
      </c>
    </row>
    <row r="12" spans="1:5" ht="15.75" x14ac:dyDescent="0.25">
      <c r="A12" s="2">
        <v>8</v>
      </c>
      <c r="B12" s="2" t="s">
        <v>112</v>
      </c>
      <c r="C12" s="85"/>
      <c r="D12" s="4" t="s">
        <v>0</v>
      </c>
      <c r="E12" s="22">
        <v>600</v>
      </c>
    </row>
    <row r="13" spans="1:5" ht="19.899999999999999" customHeight="1" x14ac:dyDescent="0.25">
      <c r="A13" s="2">
        <v>9</v>
      </c>
      <c r="B13" s="2" t="s">
        <v>113</v>
      </c>
      <c r="C13" s="85"/>
      <c r="D13" s="4" t="s">
        <v>0</v>
      </c>
      <c r="E13" s="2">
        <v>100</v>
      </c>
    </row>
    <row r="14" spans="1:5" ht="15.75" x14ac:dyDescent="0.25">
      <c r="A14" s="2">
        <v>10</v>
      </c>
      <c r="B14" s="2" t="s">
        <v>114</v>
      </c>
      <c r="C14" s="85"/>
      <c r="D14" s="4" t="s">
        <v>0</v>
      </c>
      <c r="E14" s="2">
        <f>500/10</f>
        <v>50</v>
      </c>
    </row>
    <row r="15" spans="1:5" ht="20.45" customHeight="1" x14ac:dyDescent="0.25">
      <c r="A15" s="2">
        <v>11</v>
      </c>
      <c r="B15" s="2" t="s">
        <v>229</v>
      </c>
      <c r="C15" s="85"/>
      <c r="D15" s="4" t="s">
        <v>0</v>
      </c>
      <c r="E15" s="2">
        <v>100</v>
      </c>
    </row>
    <row r="16" spans="1:5" ht="15.75" x14ac:dyDescent="0.25">
      <c r="A16" s="2">
        <v>12</v>
      </c>
      <c r="B16" s="2" t="s">
        <v>115</v>
      </c>
      <c r="C16" s="85"/>
      <c r="D16" s="4" t="s">
        <v>0</v>
      </c>
      <c r="E16" s="2">
        <v>150</v>
      </c>
    </row>
    <row r="17" spans="1:5" ht="14.45" customHeight="1" x14ac:dyDescent="0.25">
      <c r="A17" s="2">
        <v>13</v>
      </c>
      <c r="B17" s="2" t="s">
        <v>116</v>
      </c>
      <c r="C17" s="85"/>
      <c r="D17" s="4" t="s">
        <v>0</v>
      </c>
      <c r="E17" s="2">
        <v>150</v>
      </c>
    </row>
    <row r="18" spans="1:5" ht="14.45" customHeight="1" x14ac:dyDescent="0.25">
      <c r="A18" s="2">
        <v>14</v>
      </c>
      <c r="B18" s="2" t="s">
        <v>230</v>
      </c>
      <c r="C18" s="85"/>
      <c r="D18" s="4" t="s">
        <v>0</v>
      </c>
      <c r="E18" s="2">
        <v>150</v>
      </c>
    </row>
    <row r="19" spans="1:5" ht="14.45" customHeight="1" x14ac:dyDescent="0.25">
      <c r="A19" s="2">
        <v>15</v>
      </c>
      <c r="B19" s="2" t="s">
        <v>233</v>
      </c>
      <c r="C19" s="85"/>
      <c r="D19" s="4" t="s">
        <v>0</v>
      </c>
      <c r="E19" s="2">
        <v>150</v>
      </c>
    </row>
    <row r="20" spans="1:5" ht="14.45" customHeight="1" x14ac:dyDescent="0.25">
      <c r="A20" s="2">
        <v>16</v>
      </c>
      <c r="B20" s="2" t="s">
        <v>234</v>
      </c>
      <c r="C20" s="85"/>
      <c r="D20" s="4" t="s">
        <v>0</v>
      </c>
      <c r="E20" s="2">
        <v>100</v>
      </c>
    </row>
    <row r="21" spans="1:5" ht="14.45" customHeight="1" x14ac:dyDescent="0.25">
      <c r="A21" s="2">
        <v>17</v>
      </c>
      <c r="B21" s="2" t="s">
        <v>235</v>
      </c>
      <c r="C21" s="85"/>
      <c r="D21" s="4" t="s">
        <v>0</v>
      </c>
      <c r="E21" s="2">
        <v>100</v>
      </c>
    </row>
    <row r="22" spans="1:5" ht="14.45" customHeight="1" x14ac:dyDescent="0.25">
      <c r="A22" s="2">
        <v>18</v>
      </c>
      <c r="B22" s="2" t="s">
        <v>236</v>
      </c>
      <c r="C22" s="85"/>
      <c r="D22" s="4" t="s">
        <v>0</v>
      </c>
      <c r="E22" s="2">
        <v>490</v>
      </c>
    </row>
    <row r="23" spans="1:5" ht="17.45" customHeight="1" x14ac:dyDescent="0.25">
      <c r="A23" s="2">
        <v>19</v>
      </c>
      <c r="B23" s="2" t="s">
        <v>231</v>
      </c>
      <c r="C23" s="85"/>
      <c r="D23" s="4" t="s">
        <v>0</v>
      </c>
      <c r="E23" s="2">
        <v>400</v>
      </c>
    </row>
    <row r="24" spans="1:5" ht="15.75" x14ac:dyDescent="0.25">
      <c r="A24" s="2">
        <v>20</v>
      </c>
      <c r="B24" s="2" t="s">
        <v>232</v>
      </c>
      <c r="C24" s="95"/>
      <c r="D24" s="4" t="s">
        <v>0</v>
      </c>
      <c r="E24" s="2">
        <v>400</v>
      </c>
    </row>
    <row r="25" spans="1:5" ht="15.75" x14ac:dyDescent="0.25">
      <c r="A25" s="90" t="s">
        <v>93</v>
      </c>
      <c r="B25" s="90"/>
      <c r="C25" s="91"/>
      <c r="D25" s="9" t="s">
        <v>0</v>
      </c>
      <c r="E25" s="20">
        <f>SUM(E5:E24)</f>
        <v>10440</v>
      </c>
    </row>
    <row r="26" spans="1:5" ht="15.75" x14ac:dyDescent="0.25">
      <c r="A26" s="90" t="s">
        <v>146</v>
      </c>
      <c r="B26" s="90"/>
      <c r="C26" s="91"/>
      <c r="D26" s="46"/>
      <c r="E26" s="105">
        <v>2127500</v>
      </c>
    </row>
    <row r="28" spans="1:5" x14ac:dyDescent="0.25">
      <c r="B28" t="s">
        <v>339</v>
      </c>
      <c r="E28" t="s">
        <v>340</v>
      </c>
    </row>
    <row r="29" spans="1:5" ht="15.75" x14ac:dyDescent="0.25">
      <c r="B29" s="6"/>
      <c r="C29" s="6"/>
      <c r="D29" s="82"/>
      <c r="E29" s="82"/>
    </row>
    <row r="30" spans="1:5" ht="15.75" x14ac:dyDescent="0.25">
      <c r="B30" s="6"/>
      <c r="C30" s="6"/>
      <c r="D30" s="6"/>
      <c r="E30" s="35"/>
    </row>
    <row r="31" spans="1:5" ht="15.75" x14ac:dyDescent="0.25">
      <c r="B31" s="6"/>
      <c r="C31" s="6"/>
      <c r="D31" s="82"/>
      <c r="E31" s="82"/>
    </row>
    <row r="32" spans="1:5" ht="15.75" x14ac:dyDescent="0.25">
      <c r="B32" s="6"/>
      <c r="C32" s="6"/>
      <c r="D32" s="6"/>
      <c r="E32" s="6"/>
    </row>
    <row r="33" spans="2:5" ht="15.75" x14ac:dyDescent="0.25">
      <c r="B33" s="6"/>
      <c r="C33" s="6"/>
      <c r="D33" s="82"/>
      <c r="E33" s="82"/>
    </row>
    <row r="34" spans="2:5" ht="15.75" x14ac:dyDescent="0.25">
      <c r="B34" s="6"/>
      <c r="C34" s="6"/>
      <c r="D34" s="6"/>
      <c r="E34" s="6"/>
    </row>
    <row r="35" spans="2:5" ht="15.75" x14ac:dyDescent="0.25">
      <c r="C35" s="6"/>
      <c r="D35" s="82"/>
      <c r="E35" s="82"/>
    </row>
  </sheetData>
  <mergeCells count="8">
    <mergeCell ref="D29:E29"/>
    <mergeCell ref="D31:E31"/>
    <mergeCell ref="D33:E33"/>
    <mergeCell ref="D35:E35"/>
    <mergeCell ref="A2:E2"/>
    <mergeCell ref="C5:C24"/>
    <mergeCell ref="A25:C25"/>
    <mergeCell ref="A26:C2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6"/>
  <sheetViews>
    <sheetView view="pageBreakPreview" zoomScaleNormal="100" zoomScaleSheetLayoutView="100" workbookViewId="0">
      <selection activeCell="B17" sqref="B17"/>
    </sheetView>
  </sheetViews>
  <sheetFormatPr defaultRowHeight="15" x14ac:dyDescent="0.25"/>
  <cols>
    <col min="1" max="1" width="4.7109375" customWidth="1"/>
    <col min="2" max="2" width="59.28515625" customWidth="1"/>
    <col min="3" max="3" width="28.5703125" customWidth="1"/>
    <col min="4" max="4" width="6.28515625" customWidth="1"/>
    <col min="5" max="5" width="12.7109375" bestFit="1" customWidth="1"/>
  </cols>
  <sheetData>
    <row r="1" spans="1:5" x14ac:dyDescent="0.25">
      <c r="A1" s="5"/>
      <c r="B1" s="5"/>
      <c r="C1" s="5"/>
      <c r="D1" s="5"/>
      <c r="E1" s="5"/>
    </row>
    <row r="2" spans="1:5" s="1" customFormat="1" ht="18.75" x14ac:dyDescent="0.3">
      <c r="A2" s="96" t="s">
        <v>128</v>
      </c>
      <c r="B2" s="96"/>
      <c r="C2" s="96"/>
      <c r="D2" s="96"/>
      <c r="E2" s="96"/>
    </row>
    <row r="3" spans="1:5" s="1" customFormat="1" ht="47.25" x14ac:dyDescent="0.25">
      <c r="A3" s="10" t="s">
        <v>88</v>
      </c>
      <c r="B3" s="10" t="s">
        <v>89</v>
      </c>
      <c r="C3" s="10" t="s">
        <v>91</v>
      </c>
      <c r="D3" s="10" t="s">
        <v>90</v>
      </c>
      <c r="E3" s="10" t="s">
        <v>92</v>
      </c>
    </row>
    <row r="4" spans="1:5" s="1" customFormat="1" ht="15.75" x14ac:dyDescent="0.25">
      <c r="A4" s="11">
        <v>1</v>
      </c>
      <c r="B4" s="12">
        <v>2</v>
      </c>
      <c r="C4" s="13">
        <v>3</v>
      </c>
      <c r="D4" s="11">
        <v>4</v>
      </c>
      <c r="E4" s="12">
        <v>5</v>
      </c>
    </row>
    <row r="5" spans="1:5" ht="21.75" customHeight="1" x14ac:dyDescent="0.25">
      <c r="A5" s="2">
        <v>1</v>
      </c>
      <c r="B5" s="2" t="s">
        <v>130</v>
      </c>
      <c r="C5" s="84" t="s">
        <v>129</v>
      </c>
      <c r="D5" s="16" t="s">
        <v>223</v>
      </c>
      <c r="E5" s="17">
        <v>95000</v>
      </c>
    </row>
    <row r="6" spans="1:5" ht="26.25" customHeight="1" x14ac:dyDescent="0.25">
      <c r="A6" s="2">
        <v>2</v>
      </c>
      <c r="B6" s="2" t="s">
        <v>131</v>
      </c>
      <c r="C6" s="85"/>
      <c r="D6" s="4" t="s">
        <v>223</v>
      </c>
      <c r="E6" s="3">
        <v>2500</v>
      </c>
    </row>
    <row r="7" spans="1:5" ht="15.75" x14ac:dyDescent="0.25">
      <c r="A7" s="90" t="s">
        <v>142</v>
      </c>
      <c r="B7" s="90"/>
      <c r="C7" s="91"/>
      <c r="D7" s="9" t="s">
        <v>0</v>
      </c>
      <c r="E7" s="20">
        <f>SUM(E5:E6)</f>
        <v>97500</v>
      </c>
    </row>
    <row r="8" spans="1:5" ht="15.75" x14ac:dyDescent="0.25">
      <c r="A8" s="90" t="s">
        <v>145</v>
      </c>
      <c r="B8" s="90"/>
      <c r="C8" s="91"/>
      <c r="D8" s="48"/>
      <c r="E8" s="49">
        <v>432300</v>
      </c>
    </row>
    <row r="9" spans="1:5" ht="15.75" x14ac:dyDescent="0.25">
      <c r="A9" s="38"/>
      <c r="B9" s="38"/>
      <c r="C9" s="38"/>
      <c r="D9" s="5"/>
      <c r="E9" s="50"/>
    </row>
    <row r="10" spans="1:5" ht="15.75" x14ac:dyDescent="0.25">
      <c r="B10" s="6"/>
      <c r="C10" s="6"/>
      <c r="D10" s="82"/>
      <c r="E10" s="82"/>
    </row>
    <row r="11" spans="1:5" x14ac:dyDescent="0.25">
      <c r="B11" t="s">
        <v>339</v>
      </c>
      <c r="E11" t="s">
        <v>340</v>
      </c>
    </row>
    <row r="12" spans="1:5" ht="15.75" x14ac:dyDescent="0.25">
      <c r="B12" s="6"/>
      <c r="C12" s="6"/>
      <c r="D12" s="82"/>
      <c r="E12" s="82"/>
    </row>
    <row r="13" spans="1:5" ht="15.75" x14ac:dyDescent="0.25">
      <c r="B13" s="6"/>
      <c r="C13" s="6"/>
      <c r="D13" s="6"/>
      <c r="E13" s="6"/>
    </row>
    <row r="14" spans="1:5" ht="15.75" x14ac:dyDescent="0.25">
      <c r="B14" s="6"/>
      <c r="C14" s="6"/>
      <c r="D14" s="82"/>
      <c r="E14" s="82"/>
    </row>
    <row r="15" spans="1:5" ht="15.75" x14ac:dyDescent="0.25">
      <c r="B15" s="6"/>
      <c r="C15" s="6"/>
      <c r="D15" s="6"/>
      <c r="E15" s="6"/>
    </row>
    <row r="16" spans="1:5" ht="15.75" x14ac:dyDescent="0.25">
      <c r="B16" s="6"/>
      <c r="C16" s="6"/>
      <c r="D16" s="82"/>
      <c r="E16" s="82"/>
    </row>
  </sheetData>
  <mergeCells count="8">
    <mergeCell ref="D14:E14"/>
    <mergeCell ref="D16:E16"/>
    <mergeCell ref="A2:E2"/>
    <mergeCell ref="C5:C6"/>
    <mergeCell ref="A7:C7"/>
    <mergeCell ref="D10:E10"/>
    <mergeCell ref="D12:E12"/>
    <mergeCell ref="A8:C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4"/>
  <sheetViews>
    <sheetView view="pageBreakPreview" zoomScale="106" zoomScaleNormal="100" zoomScaleSheetLayoutView="106" workbookViewId="0">
      <selection activeCell="E26" sqref="E26"/>
    </sheetView>
  </sheetViews>
  <sheetFormatPr defaultColWidth="8.85546875" defaultRowHeight="15" x14ac:dyDescent="0.25"/>
  <cols>
    <col min="1" max="1" width="3.42578125" customWidth="1"/>
    <col min="2" max="2" width="61.85546875" customWidth="1"/>
    <col min="3" max="3" width="20.140625" customWidth="1"/>
    <col min="4" max="4" width="7.42578125" customWidth="1"/>
    <col min="5" max="5" width="14.140625" customWidth="1"/>
  </cols>
  <sheetData>
    <row r="1" spans="1:5" x14ac:dyDescent="0.25">
      <c r="A1" s="5"/>
      <c r="B1" s="5"/>
      <c r="C1" s="5"/>
      <c r="D1" s="5"/>
      <c r="E1" s="5"/>
    </row>
    <row r="2" spans="1:5" s="1" customFormat="1" ht="18.75" x14ac:dyDescent="0.3">
      <c r="A2" s="97" t="s">
        <v>166</v>
      </c>
      <c r="B2" s="97"/>
      <c r="C2" s="97"/>
      <c r="D2" s="97"/>
      <c r="E2" s="97"/>
    </row>
    <row r="3" spans="1:5" s="1" customFormat="1" ht="47.25" x14ac:dyDescent="0.25">
      <c r="A3" s="10" t="s">
        <v>88</v>
      </c>
      <c r="B3" s="10" t="s">
        <v>89</v>
      </c>
      <c r="C3" s="10" t="s">
        <v>91</v>
      </c>
      <c r="D3" s="10" t="s">
        <v>90</v>
      </c>
      <c r="E3" s="10" t="s">
        <v>92</v>
      </c>
    </row>
    <row r="4" spans="1:5" s="1" customFormat="1" ht="15.75" x14ac:dyDescent="0.25">
      <c r="A4" s="11">
        <v>1</v>
      </c>
      <c r="B4" s="12">
        <v>2</v>
      </c>
      <c r="C4" s="13">
        <v>3</v>
      </c>
      <c r="D4" s="11">
        <v>4</v>
      </c>
      <c r="E4" s="12">
        <v>5</v>
      </c>
    </row>
    <row r="5" spans="1:5" ht="15.75" customHeight="1" x14ac:dyDescent="0.25">
      <c r="A5" s="2">
        <v>1</v>
      </c>
      <c r="B5" s="2" t="s">
        <v>172</v>
      </c>
      <c r="C5" s="84" t="s">
        <v>183</v>
      </c>
      <c r="D5" s="2" t="s">
        <v>0</v>
      </c>
      <c r="E5" s="24">
        <v>270</v>
      </c>
    </row>
    <row r="6" spans="1:5" ht="15.75" x14ac:dyDescent="0.25">
      <c r="A6" s="2">
        <v>2</v>
      </c>
      <c r="B6" s="2" t="s">
        <v>173</v>
      </c>
      <c r="C6" s="89"/>
      <c r="D6" s="2" t="s">
        <v>0</v>
      </c>
      <c r="E6" s="24">
        <v>300</v>
      </c>
    </row>
    <row r="7" spans="1:5" ht="31.5" x14ac:dyDescent="0.25">
      <c r="A7" s="2">
        <v>3</v>
      </c>
      <c r="B7" s="2" t="s">
        <v>169</v>
      </c>
      <c r="C7" s="89"/>
      <c r="D7" s="2" t="s">
        <v>0</v>
      </c>
      <c r="E7" s="24">
        <v>150</v>
      </c>
    </row>
    <row r="8" spans="1:5" ht="15.75" x14ac:dyDescent="0.25">
      <c r="A8" s="2">
        <v>4</v>
      </c>
      <c r="B8" s="2" t="s">
        <v>168</v>
      </c>
      <c r="C8" s="89"/>
      <c r="D8" s="2" t="s">
        <v>0</v>
      </c>
      <c r="E8" s="24">
        <v>300</v>
      </c>
    </row>
    <row r="9" spans="1:5" ht="15.75" x14ac:dyDescent="0.25">
      <c r="A9" s="2">
        <v>5</v>
      </c>
      <c r="B9" s="2" t="s">
        <v>167</v>
      </c>
      <c r="C9" s="89"/>
      <c r="D9" s="2" t="s">
        <v>0</v>
      </c>
      <c r="E9" s="24">
        <v>300</v>
      </c>
    </row>
    <row r="10" spans="1:5" ht="15.75" x14ac:dyDescent="0.25">
      <c r="A10" s="2">
        <v>6</v>
      </c>
      <c r="B10" s="2" t="s">
        <v>170</v>
      </c>
      <c r="C10" s="89"/>
      <c r="D10" s="2" t="s">
        <v>0</v>
      </c>
      <c r="E10" s="24">
        <v>10</v>
      </c>
    </row>
    <row r="11" spans="1:5" ht="45" customHeight="1" x14ac:dyDescent="0.25">
      <c r="A11" s="2">
        <v>7</v>
      </c>
      <c r="B11" s="2" t="s">
        <v>171</v>
      </c>
      <c r="C11" s="89"/>
      <c r="D11" s="2" t="s">
        <v>0</v>
      </c>
      <c r="E11" s="24">
        <v>30</v>
      </c>
    </row>
    <row r="12" spans="1:5" ht="15.75" x14ac:dyDescent="0.25">
      <c r="A12" s="2">
        <v>8</v>
      </c>
      <c r="B12" s="2" t="s">
        <v>261</v>
      </c>
      <c r="C12" s="89"/>
      <c r="D12" s="2"/>
      <c r="E12" s="24">
        <v>10</v>
      </c>
    </row>
    <row r="13" spans="1:5" ht="15.75" x14ac:dyDescent="0.25">
      <c r="A13" s="2">
        <v>9</v>
      </c>
      <c r="B13" s="2"/>
      <c r="C13" s="89"/>
      <c r="D13" s="2"/>
      <c r="E13" s="24"/>
    </row>
    <row r="14" spans="1:5" ht="15.75" x14ac:dyDescent="0.25">
      <c r="A14" s="2">
        <v>10</v>
      </c>
      <c r="B14" s="2"/>
      <c r="C14" s="89"/>
      <c r="D14" s="2"/>
      <c r="E14" s="24"/>
    </row>
    <row r="15" spans="1:5" ht="15.75" x14ac:dyDescent="0.25">
      <c r="A15" s="2">
        <v>11</v>
      </c>
      <c r="B15" s="2"/>
      <c r="C15" s="89"/>
      <c r="D15" s="2"/>
      <c r="E15" s="24"/>
    </row>
    <row r="16" spans="1:5" ht="15.75" x14ac:dyDescent="0.25">
      <c r="A16" s="2">
        <v>12</v>
      </c>
      <c r="B16" s="2"/>
      <c r="C16" s="89"/>
      <c r="D16" s="2"/>
      <c r="E16" s="24"/>
    </row>
    <row r="17" spans="1:5" ht="15.75" x14ac:dyDescent="0.25">
      <c r="A17" s="2">
        <v>13</v>
      </c>
      <c r="B17" s="2"/>
      <c r="C17" s="89"/>
      <c r="D17" s="2"/>
      <c r="E17" s="24"/>
    </row>
    <row r="18" spans="1:5" ht="15.75" x14ac:dyDescent="0.25">
      <c r="A18" s="2">
        <v>14</v>
      </c>
      <c r="B18" s="2"/>
      <c r="C18" s="89"/>
      <c r="D18" s="2"/>
      <c r="E18" s="24"/>
    </row>
    <row r="19" spans="1:5" ht="15.75" x14ac:dyDescent="0.25">
      <c r="A19" s="2">
        <v>15</v>
      </c>
      <c r="B19" s="2"/>
      <c r="C19" s="89"/>
      <c r="D19" s="2"/>
      <c r="E19" s="24"/>
    </row>
    <row r="20" spans="1:5" ht="15.75" x14ac:dyDescent="0.25">
      <c r="A20" s="2">
        <v>16</v>
      </c>
      <c r="B20" s="2"/>
      <c r="C20" s="89"/>
      <c r="D20" s="2"/>
      <c r="E20" s="24"/>
    </row>
    <row r="21" spans="1:5" ht="15.75" x14ac:dyDescent="0.25">
      <c r="A21" s="2">
        <v>17</v>
      </c>
      <c r="B21" s="2"/>
      <c r="C21" s="89"/>
      <c r="D21" s="2"/>
      <c r="E21" s="24"/>
    </row>
    <row r="22" spans="1:5" ht="15.75" x14ac:dyDescent="0.25">
      <c r="A22" s="2">
        <v>18</v>
      </c>
      <c r="B22" s="2"/>
      <c r="C22" s="89"/>
      <c r="D22" s="2"/>
      <c r="E22" s="24"/>
    </row>
    <row r="23" spans="1:5" ht="15.75" x14ac:dyDescent="0.25">
      <c r="A23" s="2">
        <v>19</v>
      </c>
      <c r="B23" s="2"/>
      <c r="C23" s="89"/>
      <c r="D23" s="2"/>
      <c r="E23" s="24"/>
    </row>
    <row r="24" spans="1:5" ht="15.75" x14ac:dyDescent="0.25">
      <c r="A24" s="2">
        <v>20</v>
      </c>
      <c r="B24" s="2"/>
      <c r="C24" s="89"/>
      <c r="D24" s="2"/>
      <c r="E24" s="24"/>
    </row>
    <row r="25" spans="1:5" ht="15.75" x14ac:dyDescent="0.25">
      <c r="A25" s="90" t="s">
        <v>143</v>
      </c>
      <c r="B25" s="90"/>
      <c r="C25" s="90"/>
      <c r="D25" s="9" t="s">
        <v>98</v>
      </c>
      <c r="E25" s="29">
        <f>SUM(E5:E24)</f>
        <v>1370</v>
      </c>
    </row>
    <row r="26" spans="1:5" ht="15.75" x14ac:dyDescent="0.25">
      <c r="A26" s="90" t="s">
        <v>144</v>
      </c>
      <c r="B26" s="90"/>
      <c r="C26" s="90"/>
      <c r="D26" s="9"/>
      <c r="E26" s="106">
        <v>2741500</v>
      </c>
    </row>
    <row r="27" spans="1:5" ht="15.75" x14ac:dyDescent="0.25">
      <c r="A27" s="38"/>
      <c r="B27" t="s">
        <v>339</v>
      </c>
      <c r="C27" s="38"/>
      <c r="D27" s="39"/>
      <c r="E27" t="s">
        <v>340</v>
      </c>
    </row>
    <row r="28" spans="1:5" ht="15.75" x14ac:dyDescent="0.25">
      <c r="B28" s="6"/>
      <c r="C28" s="6"/>
      <c r="D28" s="82"/>
      <c r="E28" s="82"/>
    </row>
    <row r="30" spans="1:5" ht="15.75" x14ac:dyDescent="0.25">
      <c r="B30" s="6"/>
      <c r="C30" s="6"/>
      <c r="D30" s="82"/>
      <c r="E30" s="82"/>
    </row>
    <row r="31" spans="1:5" ht="15.75" x14ac:dyDescent="0.25">
      <c r="B31" s="6"/>
      <c r="C31" s="6"/>
      <c r="D31" s="6"/>
      <c r="E31" s="6"/>
    </row>
    <row r="32" spans="1:5" ht="15.75" x14ac:dyDescent="0.25">
      <c r="B32" s="6"/>
      <c r="C32" s="6"/>
      <c r="D32" s="82"/>
      <c r="E32" s="82"/>
    </row>
    <row r="33" spans="2:5" ht="15.75" x14ac:dyDescent="0.25">
      <c r="B33" s="6"/>
      <c r="C33" s="6"/>
      <c r="D33" s="6"/>
      <c r="E33" s="6"/>
    </row>
    <row r="34" spans="2:5" ht="15.75" x14ac:dyDescent="0.25">
      <c r="B34" s="6"/>
      <c r="C34" s="6"/>
      <c r="D34" s="82"/>
      <c r="E34" s="82"/>
    </row>
  </sheetData>
  <mergeCells count="8">
    <mergeCell ref="D32:E32"/>
    <mergeCell ref="D34:E34"/>
    <mergeCell ref="A26:C26"/>
    <mergeCell ref="A25:C25"/>
    <mergeCell ref="A2:E2"/>
    <mergeCell ref="C5:C24"/>
    <mergeCell ref="D28:E28"/>
    <mergeCell ref="D30:E30"/>
  </mergeCells>
  <pageMargins left="0.7" right="0.7" top="0.75" bottom="0.75" header="0.3" footer="0.3"/>
  <pageSetup paperSize="9" scale="9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5"/>
  <sheetViews>
    <sheetView view="pageBreakPreview" zoomScaleNormal="100" zoomScaleSheetLayoutView="100" workbookViewId="0">
      <selection activeCell="C5" sqref="C5:C25"/>
    </sheetView>
  </sheetViews>
  <sheetFormatPr defaultRowHeight="15" x14ac:dyDescent="0.25"/>
  <cols>
    <col min="1" max="1" width="4.7109375" customWidth="1"/>
    <col min="2" max="2" width="59.28515625" customWidth="1"/>
    <col min="3" max="3" width="28.5703125" customWidth="1"/>
    <col min="4" max="4" width="6.28515625" customWidth="1"/>
    <col min="5" max="5" width="12.7109375" bestFit="1" customWidth="1"/>
  </cols>
  <sheetData>
    <row r="1" spans="1:5" x14ac:dyDescent="0.25">
      <c r="A1" s="5"/>
      <c r="B1" s="5"/>
      <c r="C1" s="5"/>
      <c r="D1" s="5"/>
      <c r="E1" s="5"/>
    </row>
    <row r="2" spans="1:5" s="1" customFormat="1" ht="18.75" x14ac:dyDescent="0.3">
      <c r="A2" s="96" t="s">
        <v>259</v>
      </c>
      <c r="B2" s="96"/>
      <c r="C2" s="96"/>
      <c r="D2" s="96"/>
      <c r="E2" s="96"/>
    </row>
    <row r="3" spans="1:5" s="1" customFormat="1" ht="47.25" x14ac:dyDescent="0.25">
      <c r="A3" s="10" t="s">
        <v>88</v>
      </c>
      <c r="B3" s="10" t="s">
        <v>89</v>
      </c>
      <c r="C3" s="10" t="s">
        <v>91</v>
      </c>
      <c r="D3" s="10" t="s">
        <v>90</v>
      </c>
      <c r="E3" s="10" t="s">
        <v>92</v>
      </c>
    </row>
    <row r="4" spans="1:5" s="1" customFormat="1" ht="15.75" x14ac:dyDescent="0.25">
      <c r="A4" s="11">
        <v>1</v>
      </c>
      <c r="B4" s="12">
        <v>2</v>
      </c>
      <c r="C4" s="13">
        <v>3</v>
      </c>
      <c r="D4" s="11">
        <v>4</v>
      </c>
      <c r="E4" s="12">
        <v>5</v>
      </c>
    </row>
    <row r="5" spans="1:5" ht="15" customHeight="1" x14ac:dyDescent="0.25">
      <c r="A5" s="2">
        <v>1</v>
      </c>
      <c r="B5" s="2" t="s">
        <v>241</v>
      </c>
      <c r="C5" s="84" t="s">
        <v>240</v>
      </c>
      <c r="D5" s="16" t="s">
        <v>0</v>
      </c>
      <c r="E5" s="17">
        <v>50</v>
      </c>
    </row>
    <row r="6" spans="1:5" ht="29.25" customHeight="1" x14ac:dyDescent="0.25">
      <c r="A6" s="2">
        <v>2</v>
      </c>
      <c r="B6" s="2" t="s">
        <v>260</v>
      </c>
      <c r="C6" s="85"/>
      <c r="D6" s="16" t="s">
        <v>0</v>
      </c>
      <c r="E6" s="17">
        <v>250</v>
      </c>
    </row>
    <row r="7" spans="1:5" ht="31.5" customHeight="1" x14ac:dyDescent="0.25">
      <c r="A7" s="2">
        <v>3</v>
      </c>
      <c r="B7" s="2" t="s">
        <v>242</v>
      </c>
      <c r="C7" s="85"/>
      <c r="D7" s="16" t="s">
        <v>0</v>
      </c>
      <c r="E7" s="17">
        <v>200</v>
      </c>
    </row>
    <row r="8" spans="1:5" ht="16.149999999999999" customHeight="1" x14ac:dyDescent="0.25">
      <c r="A8" s="2">
        <v>4</v>
      </c>
      <c r="B8" s="2" t="s">
        <v>257</v>
      </c>
      <c r="C8" s="85"/>
      <c r="D8" s="16" t="s">
        <v>0</v>
      </c>
      <c r="E8" s="17">
        <v>50</v>
      </c>
    </row>
    <row r="9" spans="1:5" ht="30.75" customHeight="1" x14ac:dyDescent="0.25">
      <c r="A9" s="2">
        <v>5</v>
      </c>
      <c r="B9" s="2" t="s">
        <v>243</v>
      </c>
      <c r="C9" s="85"/>
      <c r="D9" s="16" t="s">
        <v>0</v>
      </c>
      <c r="E9" s="17">
        <v>350</v>
      </c>
    </row>
    <row r="10" spans="1:5" ht="18" customHeight="1" x14ac:dyDescent="0.25">
      <c r="A10" s="2">
        <v>6</v>
      </c>
      <c r="B10" s="2" t="s">
        <v>250</v>
      </c>
      <c r="C10" s="85"/>
      <c r="D10" s="16" t="s">
        <v>0</v>
      </c>
      <c r="E10" s="3">
        <v>100</v>
      </c>
    </row>
    <row r="11" spans="1:5" ht="20.45" customHeight="1" x14ac:dyDescent="0.25">
      <c r="A11" s="2">
        <v>7</v>
      </c>
      <c r="B11" s="2" t="s">
        <v>244</v>
      </c>
      <c r="C11" s="85"/>
      <c r="D11" s="16" t="s">
        <v>0</v>
      </c>
      <c r="E11" s="3">
        <v>150</v>
      </c>
    </row>
    <row r="12" spans="1:5" ht="20.45" customHeight="1" x14ac:dyDescent="0.25">
      <c r="A12" s="2">
        <v>8</v>
      </c>
      <c r="B12" s="2" t="s">
        <v>222</v>
      </c>
      <c r="C12" s="85"/>
      <c r="D12" s="16" t="s">
        <v>0</v>
      </c>
      <c r="E12" s="3">
        <v>250</v>
      </c>
    </row>
    <row r="13" spans="1:5" ht="20.45" customHeight="1" x14ac:dyDescent="0.25">
      <c r="A13" s="2">
        <v>9</v>
      </c>
      <c r="B13" s="2" t="s">
        <v>245</v>
      </c>
      <c r="C13" s="85"/>
      <c r="D13" s="16" t="s">
        <v>0</v>
      </c>
      <c r="E13" s="3">
        <v>200</v>
      </c>
    </row>
    <row r="14" spans="1:5" ht="20.45" customHeight="1" x14ac:dyDescent="0.25">
      <c r="A14" s="2">
        <v>10</v>
      </c>
      <c r="B14" s="2" t="s">
        <v>246</v>
      </c>
      <c r="C14" s="85"/>
      <c r="D14" s="16" t="s">
        <v>0</v>
      </c>
      <c r="E14" s="3">
        <v>1000</v>
      </c>
    </row>
    <row r="15" spans="1:5" ht="20.45" customHeight="1" x14ac:dyDescent="0.25">
      <c r="A15" s="2">
        <v>11</v>
      </c>
      <c r="B15" s="2" t="s">
        <v>256</v>
      </c>
      <c r="C15" s="85"/>
      <c r="D15" s="16" t="s">
        <v>0</v>
      </c>
      <c r="E15" s="3">
        <v>1500</v>
      </c>
    </row>
    <row r="16" spans="1:5" ht="20.45" customHeight="1" x14ac:dyDescent="0.25">
      <c r="A16" s="2">
        <v>12</v>
      </c>
      <c r="B16" s="2" t="s">
        <v>258</v>
      </c>
      <c r="C16" s="85"/>
      <c r="D16" s="16" t="s">
        <v>0</v>
      </c>
      <c r="E16" s="3">
        <v>100</v>
      </c>
    </row>
    <row r="17" spans="1:5" ht="20.45" customHeight="1" x14ac:dyDescent="0.25">
      <c r="A17" s="2">
        <v>13</v>
      </c>
      <c r="B17" s="2" t="s">
        <v>247</v>
      </c>
      <c r="C17" s="85"/>
      <c r="D17" s="16" t="s">
        <v>0</v>
      </c>
      <c r="E17" s="3">
        <v>150</v>
      </c>
    </row>
    <row r="18" spans="1:5" ht="20.45" customHeight="1" x14ac:dyDescent="0.25">
      <c r="A18" s="2">
        <v>14</v>
      </c>
      <c r="B18" s="2" t="s">
        <v>248</v>
      </c>
      <c r="C18" s="85"/>
      <c r="D18" s="16" t="s">
        <v>0</v>
      </c>
      <c r="E18" s="3">
        <v>300</v>
      </c>
    </row>
    <row r="19" spans="1:5" ht="20.45" customHeight="1" x14ac:dyDescent="0.25">
      <c r="A19" s="2">
        <v>15</v>
      </c>
      <c r="B19" s="2" t="s">
        <v>252</v>
      </c>
      <c r="C19" s="85"/>
      <c r="D19" s="16" t="s">
        <v>0</v>
      </c>
      <c r="E19" s="3">
        <v>400</v>
      </c>
    </row>
    <row r="20" spans="1:5" ht="20.45" customHeight="1" x14ac:dyDescent="0.25">
      <c r="A20" s="2">
        <v>16</v>
      </c>
      <c r="B20" s="2" t="s">
        <v>253</v>
      </c>
      <c r="C20" s="85"/>
      <c r="D20" s="16" t="s">
        <v>0</v>
      </c>
      <c r="E20" s="3">
        <v>200</v>
      </c>
    </row>
    <row r="21" spans="1:5" ht="20.45" customHeight="1" x14ac:dyDescent="0.25">
      <c r="A21" s="2">
        <v>17</v>
      </c>
      <c r="B21" s="2" t="s">
        <v>249</v>
      </c>
      <c r="C21" s="85"/>
      <c r="D21" s="16" t="s">
        <v>0</v>
      </c>
      <c r="E21" s="3">
        <v>350</v>
      </c>
    </row>
    <row r="22" spans="1:5" ht="20.45" customHeight="1" x14ac:dyDescent="0.25">
      <c r="A22" s="2">
        <v>18</v>
      </c>
      <c r="B22" s="2" t="s">
        <v>255</v>
      </c>
      <c r="C22" s="85"/>
      <c r="D22" s="16" t="s">
        <v>0</v>
      </c>
      <c r="E22" s="3">
        <v>200</v>
      </c>
    </row>
    <row r="23" spans="1:5" ht="20.45" customHeight="1" x14ac:dyDescent="0.25">
      <c r="A23" s="2">
        <v>19</v>
      </c>
      <c r="B23" s="2" t="s">
        <v>254</v>
      </c>
      <c r="C23" s="85"/>
      <c r="D23" s="16" t="s">
        <v>0</v>
      </c>
      <c r="E23" s="3">
        <v>150</v>
      </c>
    </row>
    <row r="24" spans="1:5" ht="20.45" customHeight="1" x14ac:dyDescent="0.25">
      <c r="A24" s="2">
        <v>20</v>
      </c>
      <c r="B24" s="2" t="s">
        <v>251</v>
      </c>
      <c r="C24" s="85"/>
      <c r="D24" s="16" t="s">
        <v>0</v>
      </c>
      <c r="E24" s="3">
        <v>100</v>
      </c>
    </row>
    <row r="25" spans="1:5" ht="15.75" x14ac:dyDescent="0.25">
      <c r="A25" s="2"/>
      <c r="B25" s="2"/>
      <c r="C25" s="85"/>
      <c r="D25" s="16"/>
      <c r="E25" s="22"/>
    </row>
    <row r="26" spans="1:5" ht="15.75" x14ac:dyDescent="0.25">
      <c r="A26" s="90" t="s">
        <v>93</v>
      </c>
      <c r="B26" s="90"/>
      <c r="C26" s="91"/>
      <c r="D26" s="16" t="s">
        <v>0</v>
      </c>
      <c r="E26" s="20">
        <f>SUM(E5:E25)</f>
        <v>6050</v>
      </c>
    </row>
    <row r="27" spans="1:5" ht="15.75" x14ac:dyDescent="0.25">
      <c r="A27" s="90" t="s">
        <v>145</v>
      </c>
      <c r="B27" s="90"/>
      <c r="C27" s="91"/>
      <c r="D27" s="48"/>
      <c r="E27" s="106">
        <v>2285700</v>
      </c>
    </row>
    <row r="28" spans="1:5" ht="15.75" x14ac:dyDescent="0.25">
      <c r="A28" s="38"/>
      <c r="B28" t="s">
        <v>339</v>
      </c>
      <c r="C28" s="38"/>
      <c r="D28" s="5"/>
      <c r="E28" t="s">
        <v>340</v>
      </c>
    </row>
    <row r="30" spans="1:5" ht="15.75" x14ac:dyDescent="0.25">
      <c r="B30" s="6"/>
      <c r="C30" s="6"/>
      <c r="D30" s="6"/>
      <c r="E30" s="6"/>
    </row>
    <row r="31" spans="1:5" ht="15.75" x14ac:dyDescent="0.25">
      <c r="B31" s="6"/>
      <c r="C31" s="6"/>
      <c r="D31" s="82"/>
      <c r="E31" s="82"/>
    </row>
    <row r="32" spans="1:5" ht="15.75" x14ac:dyDescent="0.25">
      <c r="B32" s="6"/>
      <c r="C32" s="6"/>
      <c r="D32" s="6"/>
      <c r="E32" s="6"/>
    </row>
    <row r="33" spans="2:5" ht="15.75" x14ac:dyDescent="0.25">
      <c r="B33" s="6"/>
      <c r="C33" s="6"/>
      <c r="D33" s="82"/>
      <c r="E33" s="82"/>
    </row>
    <row r="34" spans="2:5" ht="15.75" x14ac:dyDescent="0.25">
      <c r="B34" s="6"/>
      <c r="C34" s="6"/>
      <c r="D34" s="6"/>
      <c r="E34" s="6"/>
    </row>
    <row r="35" spans="2:5" ht="15.75" x14ac:dyDescent="0.25">
      <c r="B35" s="6"/>
      <c r="C35" s="6"/>
      <c r="D35" s="82"/>
      <c r="E35" s="82"/>
    </row>
  </sheetData>
  <mergeCells count="7">
    <mergeCell ref="D33:E33"/>
    <mergeCell ref="D35:E35"/>
    <mergeCell ref="A2:E2"/>
    <mergeCell ref="C5:C25"/>
    <mergeCell ref="A26:C26"/>
    <mergeCell ref="A27:C27"/>
    <mergeCell ref="D31:E31"/>
  </mergeCells>
  <pageMargins left="0.7" right="0.7" top="0.75" bottom="0.75" header="0.3" footer="0.3"/>
  <pageSetup paperSize="9" scale="88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9"/>
  <sheetViews>
    <sheetView tabSelected="1" view="pageBreakPreview" zoomScaleNormal="100" zoomScaleSheetLayoutView="100" workbookViewId="0">
      <selection activeCell="C5" sqref="C5:C16"/>
    </sheetView>
  </sheetViews>
  <sheetFormatPr defaultRowHeight="15" x14ac:dyDescent="0.25"/>
  <cols>
    <col min="1" max="1" width="4.7109375" customWidth="1"/>
    <col min="2" max="2" width="59.28515625" customWidth="1"/>
    <col min="3" max="3" width="28.5703125" customWidth="1"/>
    <col min="4" max="4" width="6.28515625" customWidth="1"/>
    <col min="5" max="5" width="13.140625" bestFit="1" customWidth="1"/>
  </cols>
  <sheetData>
    <row r="1" spans="1:5" x14ac:dyDescent="0.25">
      <c r="A1" s="5"/>
      <c r="B1" s="5"/>
      <c r="C1" s="5"/>
      <c r="D1" s="5"/>
      <c r="E1" s="5"/>
    </row>
    <row r="2" spans="1:5" s="1" customFormat="1" ht="18.75" x14ac:dyDescent="0.3">
      <c r="A2" s="96" t="s">
        <v>333</v>
      </c>
      <c r="B2" s="96"/>
      <c r="C2" s="96"/>
      <c r="D2" s="96"/>
      <c r="E2" s="96"/>
    </row>
    <row r="3" spans="1:5" s="1" customFormat="1" ht="47.25" x14ac:dyDescent="0.25">
      <c r="A3" s="10" t="s">
        <v>88</v>
      </c>
      <c r="B3" s="10" t="s">
        <v>89</v>
      </c>
      <c r="C3" s="10" t="s">
        <v>91</v>
      </c>
      <c r="D3" s="10" t="s">
        <v>90</v>
      </c>
      <c r="E3" s="10" t="s">
        <v>92</v>
      </c>
    </row>
    <row r="4" spans="1:5" s="1" customFormat="1" ht="15.75" x14ac:dyDescent="0.25">
      <c r="A4" s="11">
        <v>1</v>
      </c>
      <c r="B4" s="12">
        <v>2</v>
      </c>
      <c r="C4" s="13">
        <v>3</v>
      </c>
      <c r="D4" s="11">
        <v>4</v>
      </c>
      <c r="E4" s="12">
        <v>5</v>
      </c>
    </row>
    <row r="5" spans="1:5" ht="46.5" customHeight="1" x14ac:dyDescent="0.25">
      <c r="A5" s="2">
        <v>1</v>
      </c>
      <c r="B5" s="2" t="s">
        <v>228</v>
      </c>
      <c r="C5" s="84" t="s">
        <v>132</v>
      </c>
      <c r="D5" s="16" t="s">
        <v>0</v>
      </c>
      <c r="E5" s="17">
        <v>400</v>
      </c>
    </row>
    <row r="6" spans="1:5" ht="32.25" customHeight="1" x14ac:dyDescent="0.25">
      <c r="A6" s="2">
        <v>2</v>
      </c>
      <c r="B6" s="2" t="s">
        <v>302</v>
      </c>
      <c r="C6" s="98"/>
      <c r="D6" s="4" t="s">
        <v>0</v>
      </c>
      <c r="E6" s="3">
        <v>500</v>
      </c>
    </row>
    <row r="7" spans="1:5" ht="32.25" customHeight="1" x14ac:dyDescent="0.25">
      <c r="A7" s="2">
        <v>3</v>
      </c>
      <c r="B7" s="2" t="s">
        <v>301</v>
      </c>
      <c r="C7" s="98"/>
      <c r="D7" s="4" t="s">
        <v>0</v>
      </c>
      <c r="E7" s="3">
        <v>300</v>
      </c>
    </row>
    <row r="8" spans="1:5" ht="16.149999999999999" customHeight="1" x14ac:dyDescent="0.25">
      <c r="A8" s="2">
        <v>4</v>
      </c>
      <c r="B8" s="81" t="s">
        <v>361</v>
      </c>
      <c r="C8" s="98"/>
      <c r="D8" s="4" t="s">
        <v>0</v>
      </c>
      <c r="E8" s="2">
        <v>350</v>
      </c>
    </row>
    <row r="9" spans="1:5" ht="18" customHeight="1" x14ac:dyDescent="0.25">
      <c r="A9" s="2">
        <v>5</v>
      </c>
      <c r="B9" s="81" t="s">
        <v>360</v>
      </c>
      <c r="C9" s="98"/>
      <c r="D9" s="4" t="s">
        <v>0</v>
      </c>
      <c r="E9" s="2">
        <v>350</v>
      </c>
    </row>
    <row r="10" spans="1:5" ht="20.45" customHeight="1" x14ac:dyDescent="0.25">
      <c r="A10" s="2">
        <v>6</v>
      </c>
      <c r="B10" s="81" t="s">
        <v>362</v>
      </c>
      <c r="C10" s="98"/>
      <c r="D10" s="4" t="s">
        <v>0</v>
      </c>
      <c r="E10" s="2">
        <v>300</v>
      </c>
    </row>
    <row r="11" spans="1:5" ht="15.75" x14ac:dyDescent="0.25">
      <c r="A11" s="2">
        <v>7</v>
      </c>
      <c r="B11" s="31" t="s">
        <v>304</v>
      </c>
      <c r="C11" s="98"/>
      <c r="D11" s="4" t="s">
        <v>0</v>
      </c>
      <c r="E11" s="2">
        <v>400</v>
      </c>
    </row>
    <row r="12" spans="1:5" ht="19.899999999999999" customHeight="1" x14ac:dyDescent="0.25">
      <c r="A12" s="2">
        <v>8</v>
      </c>
      <c r="B12" s="31" t="s">
        <v>300</v>
      </c>
      <c r="C12" s="98"/>
      <c r="D12" s="4" t="s">
        <v>0</v>
      </c>
      <c r="E12" s="2">
        <v>500</v>
      </c>
    </row>
    <row r="13" spans="1:5" ht="15.75" x14ac:dyDescent="0.25">
      <c r="A13" s="2">
        <v>9</v>
      </c>
      <c r="B13" s="31" t="s">
        <v>303</v>
      </c>
      <c r="C13" s="98"/>
      <c r="D13" s="4" t="s">
        <v>0</v>
      </c>
      <c r="E13" s="2">
        <v>350</v>
      </c>
    </row>
    <row r="14" spans="1:5" ht="20.45" customHeight="1" x14ac:dyDescent="0.25">
      <c r="A14" s="2">
        <v>10</v>
      </c>
      <c r="B14" s="31" t="s">
        <v>299</v>
      </c>
      <c r="C14" s="98"/>
      <c r="D14" s="4" t="s">
        <v>0</v>
      </c>
      <c r="E14" s="2">
        <v>200</v>
      </c>
    </row>
    <row r="15" spans="1:5" ht="20.45" customHeight="1" x14ac:dyDescent="0.25">
      <c r="A15" s="77" t="s">
        <v>93</v>
      </c>
      <c r="B15" s="77"/>
      <c r="C15" s="98"/>
      <c r="D15" s="9" t="s">
        <v>0</v>
      </c>
      <c r="E15" s="20">
        <f>SUM(E5:E10)</f>
        <v>2200</v>
      </c>
    </row>
    <row r="16" spans="1:5" ht="20.45" customHeight="1" x14ac:dyDescent="0.25">
      <c r="A16" s="77" t="s">
        <v>145</v>
      </c>
      <c r="B16" s="77"/>
      <c r="C16" s="99"/>
      <c r="D16" s="48"/>
      <c r="E16" s="51">
        <v>1477250</v>
      </c>
    </row>
    <row r="17" spans="1:5" ht="20.45" customHeight="1" x14ac:dyDescent="0.25">
      <c r="A17" s="38"/>
      <c r="C17" s="38"/>
    </row>
    <row r="18" spans="1:5" ht="20.45" customHeight="1" x14ac:dyDescent="0.25">
      <c r="B18" t="s">
        <v>339</v>
      </c>
      <c r="E18" t="s">
        <v>340</v>
      </c>
    </row>
    <row r="19" spans="1:5" ht="20.45" customHeight="1" x14ac:dyDescent="0.25">
      <c r="C19" s="6"/>
    </row>
    <row r="20" spans="1:5" ht="20.45" customHeight="1" x14ac:dyDescent="0.25">
      <c r="C20" s="6"/>
    </row>
    <row r="21" spans="1:5" ht="20.45" customHeight="1" x14ac:dyDescent="0.25">
      <c r="C21" s="6"/>
    </row>
    <row r="22" spans="1:5" ht="15.75" x14ac:dyDescent="0.25">
      <c r="C22" s="6"/>
    </row>
    <row r="23" spans="1:5" ht="30.75" customHeight="1" x14ac:dyDescent="0.25">
      <c r="C23" s="6"/>
    </row>
    <row r="24" spans="1:5" ht="32.25" customHeight="1" x14ac:dyDescent="0.25">
      <c r="C24" s="6"/>
    </row>
    <row r="26" spans="1:5" ht="37.5" customHeight="1" x14ac:dyDescent="0.25"/>
    <row r="27" spans="1:5" ht="37.5" customHeight="1" x14ac:dyDescent="0.25"/>
    <row r="28" spans="1:5" ht="37.5" customHeight="1" x14ac:dyDescent="0.25"/>
    <row r="29" spans="1:5" ht="37.5" customHeight="1" x14ac:dyDescent="0.25"/>
  </sheetData>
  <mergeCells count="2">
    <mergeCell ref="A2:E2"/>
    <mergeCell ref="C5:C16"/>
  </mergeCells>
  <pageMargins left="0.7" right="0.7" top="0.75" bottom="0.75" header="0.3" footer="0.3"/>
  <pageSetup paperSize="9" scale="9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11</vt:i4>
      </vt:variant>
    </vt:vector>
  </HeadingPairs>
  <TitlesOfParts>
    <vt:vector size="24" baseType="lpstr">
      <vt:lpstr>Лот 1</vt:lpstr>
      <vt:lpstr>Лот 3</vt:lpstr>
      <vt:lpstr>Лот 4</vt:lpstr>
      <vt:lpstr>Лот 5</vt:lpstr>
      <vt:lpstr>Лот 6</vt:lpstr>
      <vt:lpstr>Лот 7</vt:lpstr>
      <vt:lpstr>Лот 8</vt:lpstr>
      <vt:lpstr>Лот 9</vt:lpstr>
      <vt:lpstr>Лот11</vt:lpstr>
      <vt:lpstr>лот 12</vt:lpstr>
      <vt:lpstr>лот 15</vt:lpstr>
      <vt:lpstr>лот 17</vt:lpstr>
      <vt:lpstr>лот 19</vt:lpstr>
      <vt:lpstr>'Лот 1'!Область_печати</vt:lpstr>
      <vt:lpstr>'лот 12'!Область_печати</vt:lpstr>
      <vt:lpstr>'лот 15'!Область_печати</vt:lpstr>
      <vt:lpstr>'лот 17'!Область_печати</vt:lpstr>
      <vt:lpstr>'Лот 3'!Область_печати</vt:lpstr>
      <vt:lpstr>'Лот 4'!Область_печати</vt:lpstr>
      <vt:lpstr>'Лот 5'!Область_печати</vt:lpstr>
      <vt:lpstr>'Лот 6'!Область_печати</vt:lpstr>
      <vt:lpstr>'Лот 8'!Область_печати</vt:lpstr>
      <vt:lpstr>'Лот 9'!Область_печати</vt:lpstr>
      <vt:lpstr>Лот11!Область_печати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2012-11-26T11:45:46Z</cp:lastPrinted>
  <dcterms:created xsi:type="dcterms:W3CDTF">2006-09-28T05:33:49Z</dcterms:created>
  <dcterms:modified xsi:type="dcterms:W3CDTF">2026-10-20T11:13:00Z</dcterms:modified>
</cp:coreProperties>
</file>